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2"/>
  </bookViews>
  <sheets>
    <sheet name="pracovní" sheetId="1" r:id="rId1"/>
    <sheet name="družstva" sheetId="2" r:id="rId2"/>
    <sheet name="jednotlivci" sheetId="3" r:id="rId3"/>
  </sheets>
  <definedNames/>
  <calcPr fullCalcOnLoad="1"/>
</workbook>
</file>

<file path=xl/sharedStrings.xml><?xml version="1.0" encoding="utf-8"?>
<sst xmlns="http://schemas.openxmlformats.org/spreadsheetml/2006/main" count="179" uniqueCount="91">
  <si>
    <t>družstvo</t>
  </si>
  <si>
    <t>hráč</t>
  </si>
  <si>
    <t>1. hra</t>
  </si>
  <si>
    <t>2. hra</t>
  </si>
  <si>
    <t>3. hra</t>
  </si>
  <si>
    <t>4. hra</t>
  </si>
  <si>
    <t>základní část</t>
  </si>
  <si>
    <t>celkem</t>
  </si>
  <si>
    <t>pořadí</t>
  </si>
  <si>
    <t>finále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</si>
  <si>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</si>
  <si>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</si>
  <si>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</si>
  <si>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</si>
  <si>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</si>
  <si>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</si>
  <si>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</si>
  <si>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</si>
  <si>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</si>
  <si>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</si>
  <si>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</si>
  <si>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</si>
  <si>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Mistrovství UNITOP ČR v bowlingu smíšených družstev 2006</t>
  </si>
  <si>
    <t>Třemošná 5. října 2006</t>
  </si>
  <si>
    <t>m</t>
  </si>
  <si>
    <t>ž</t>
  </si>
  <si>
    <t>SCPP</t>
  </si>
  <si>
    <t>PČR JČK</t>
  </si>
  <si>
    <t>ÚZČ</t>
  </si>
  <si>
    <t>SKPP Domažlice</t>
  </si>
  <si>
    <t>Letecká služba</t>
  </si>
  <si>
    <t>SKP BC Písek</t>
  </si>
  <si>
    <t>SKP Turbo Ústí n.L. "A"</t>
  </si>
  <si>
    <t>SKP Turbo Ústí n.L. "B"</t>
  </si>
  <si>
    <t>Pozn.: 1. finálová hra je průměr dosažený v základní části</t>
  </si>
  <si>
    <t>Mistrovství UNITOP ČR v bowlingu 2006 - soutěž jednotlivců</t>
  </si>
  <si>
    <t>PČR SZK "A"</t>
  </si>
  <si>
    <t>PČR SZK "B"</t>
  </si>
  <si>
    <t>Harbáček Petr</t>
  </si>
  <si>
    <t>Nováková Milada</t>
  </si>
  <si>
    <t>Perková Veronika</t>
  </si>
  <si>
    <t>Weber Zdeněk</t>
  </si>
  <si>
    <t>Herda Jiří</t>
  </si>
  <si>
    <t>Weberová Petra</t>
  </si>
  <si>
    <t>Kabzan Ján</t>
  </si>
  <si>
    <t>Tyr Radek</t>
  </si>
  <si>
    <t>Novák Robert</t>
  </si>
  <si>
    <t>Nováková Michaela</t>
  </si>
  <si>
    <t>Chejlava Michal</t>
  </si>
  <si>
    <t>Červenka Václav</t>
  </si>
  <si>
    <t>Hlaváč Josef</t>
  </si>
  <si>
    <t>Chejlavová Martina</t>
  </si>
  <si>
    <t>Rybáček Tomáš</t>
  </si>
  <si>
    <t>SKP Rapid Plzeň "B"</t>
  </si>
  <si>
    <t>Vlach Miroslav</t>
  </si>
  <si>
    <t>Bečka Jiří</t>
  </si>
  <si>
    <t>Hošek Josef</t>
  </si>
  <si>
    <t>Hošková Marcela</t>
  </si>
  <si>
    <t>Baloun Radek</t>
  </si>
  <si>
    <t>Ebrová Olga</t>
  </si>
  <si>
    <t>Ksandr František</t>
  </si>
  <si>
    <t>Pixa Václav</t>
  </si>
  <si>
    <t>Zimová Zdeňka</t>
  </si>
  <si>
    <t>Balcar Zdeněk</t>
  </si>
  <si>
    <t>Brtko Marián</t>
  </si>
  <si>
    <t>Klouda Bedřich</t>
  </si>
  <si>
    <t>Kostohryzová Hana</t>
  </si>
  <si>
    <t>Kostohryz Josef</t>
  </si>
  <si>
    <t>Kocourek Petr</t>
  </si>
  <si>
    <t>Šmíd Michal</t>
  </si>
  <si>
    <t>Put Pavel</t>
  </si>
  <si>
    <t>Kocourková Marie</t>
  </si>
  <si>
    <t>Vesecký Martin</t>
  </si>
  <si>
    <t>Vacek Jan</t>
  </si>
  <si>
    <t>Zíka Marian</t>
  </si>
  <si>
    <t>SKP Rapid Plzeň "A"</t>
  </si>
  <si>
    <t>Kotal Josef</t>
  </si>
  <si>
    <t>Kotalová Eva</t>
  </si>
  <si>
    <t>Kuneš Zdeněk</t>
  </si>
  <si>
    <t>Rygl Vladimír</t>
  </si>
  <si>
    <t>Nováková Blanka</t>
  </si>
  <si>
    <t>Fabian Miroslav</t>
  </si>
  <si>
    <t>Brožek Jaroslav</t>
  </si>
  <si>
    <t>Duda Lubomír</t>
  </si>
  <si>
    <t>Pavlíček Rudolf</t>
  </si>
  <si>
    <t>Strachoň Josef</t>
  </si>
  <si>
    <t>Šípková Dagmar</t>
  </si>
  <si>
    <t>Zelený Miroslav</t>
  </si>
  <si>
    <t>Pořadí jednotlivců je zpracováno po 4 hrách základní části mistrovství.</t>
  </si>
  <si>
    <t>celkem po zákldní části</t>
  </si>
  <si>
    <t>celodenní průměr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</si>
</sst>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20"/>
      <name val="Arial"/>
      <family val="0"/>
    </font>
    <font>
      <i/>
      <sz val="12"/>
      <name val="Arial"/>
      <family val="2"/>
    </font>
    <font>
      <sz val="16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1" fontId="7" fillId="0" borderId="2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5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C54" sqref="C54"/>
    </sheetView>
  </sheetViews>
  <sheetFormatPr defaultColWidth="9.140625" defaultRowHeight="12.75"/>
  <cols>
    <col min="1" max="1" width="6.8515625" style="0" bestFit="1" customWidth="1"/>
    <col min="2" max="2" width="21.140625" style="0" bestFit="1" customWidth="1"/>
    <col min="3" max="3" width="16.8515625" style="0" bestFit="1" customWidth="1"/>
    <col min="4" max="4" width="2.57421875" style="0" bestFit="1" customWidth="1"/>
  </cols>
  <sheetData>
    <row r="1" spans="1:22" ht="25.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8">
      <c r="A3" s="44" t="s">
        <v>8</v>
      </c>
      <c r="B3" s="44" t="s">
        <v>0</v>
      </c>
      <c r="C3" s="44" t="s">
        <v>1</v>
      </c>
      <c r="D3" s="45"/>
      <c r="E3" s="43" t="s">
        <v>6</v>
      </c>
      <c r="F3" s="43"/>
      <c r="G3" s="43"/>
      <c r="H3" s="43"/>
      <c r="I3" s="43"/>
      <c r="J3" s="43"/>
      <c r="K3" s="43"/>
      <c r="L3" s="43"/>
      <c r="M3" s="43"/>
      <c r="N3" s="43"/>
      <c r="O3" s="43" t="s">
        <v>9</v>
      </c>
      <c r="P3" s="43"/>
      <c r="Q3" s="43"/>
      <c r="R3" s="43"/>
      <c r="S3" s="43"/>
      <c r="T3" s="43"/>
      <c r="U3" s="43"/>
      <c r="V3" s="43"/>
    </row>
    <row r="4" spans="1:22" s="1" customFormat="1" ht="12.75">
      <c r="A4" s="44"/>
      <c r="B4" s="44"/>
      <c r="C4" s="44"/>
      <c r="D4" s="45"/>
      <c r="E4" s="42" t="s">
        <v>2</v>
      </c>
      <c r="F4" s="42"/>
      <c r="G4" s="42" t="s">
        <v>3</v>
      </c>
      <c r="H4" s="42"/>
      <c r="I4" s="42" t="s">
        <v>4</v>
      </c>
      <c r="J4" s="42"/>
      <c r="K4" s="42" t="s">
        <v>5</v>
      </c>
      <c r="L4" s="42"/>
      <c r="M4" s="46" t="s">
        <v>7</v>
      </c>
      <c r="N4" s="46"/>
      <c r="O4" s="3" t="s">
        <v>2</v>
      </c>
      <c r="P4" s="42" t="s">
        <v>3</v>
      </c>
      <c r="Q4" s="42"/>
      <c r="R4" s="42" t="s">
        <v>4</v>
      </c>
      <c r="S4" s="42"/>
      <c r="T4" s="42" t="s">
        <v>5</v>
      </c>
      <c r="U4" s="42"/>
      <c r="V4" s="7" t="s">
        <v>7</v>
      </c>
    </row>
    <row r="5" spans="1:22" ht="12.75">
      <c r="A5" s="39" t="s">
        <v>10</v>
      </c>
      <c r="B5" s="40" t="s">
        <v>36</v>
      </c>
      <c r="C5" s="11" t="s">
        <v>41</v>
      </c>
      <c r="D5" s="16" t="s">
        <v>24</v>
      </c>
      <c r="E5" s="9">
        <v>184</v>
      </c>
      <c r="F5" s="36">
        <f>SUM(E5:E8)</f>
        <v>699</v>
      </c>
      <c r="G5" s="9">
        <v>243</v>
      </c>
      <c r="H5" s="36">
        <f>SUM(G5:G8)</f>
        <v>761</v>
      </c>
      <c r="I5" s="9">
        <v>158</v>
      </c>
      <c r="J5" s="36">
        <f>SUM(I5:I8)</f>
        <v>651</v>
      </c>
      <c r="K5" s="9">
        <v>189</v>
      </c>
      <c r="L5" s="36">
        <f>SUM(K5:K8)</f>
        <v>666</v>
      </c>
      <c r="M5" s="10">
        <f>SUM(E5,G5,I5,K5)</f>
        <v>774</v>
      </c>
      <c r="N5" s="38">
        <f>SUM(F5,H5,J5,L5)</f>
        <v>2777</v>
      </c>
      <c r="O5" s="36">
        <f>AVERAGE(F5,H5,J5,L5)</f>
        <v>694.25</v>
      </c>
      <c r="P5" s="9">
        <v>171</v>
      </c>
      <c r="Q5" s="36">
        <f>SUM(P5:P8)</f>
        <v>715</v>
      </c>
      <c r="R5" s="9">
        <v>161</v>
      </c>
      <c r="S5" s="36">
        <f>SUM(R5:R8)</f>
        <v>664</v>
      </c>
      <c r="T5" s="9">
        <v>171</v>
      </c>
      <c r="U5" s="36">
        <f>SUM(T5:T8)</f>
        <v>690</v>
      </c>
      <c r="V5" s="37">
        <f>SUM(O5,Q5,S5,U5)</f>
        <v>2763.25</v>
      </c>
    </row>
    <row r="6" spans="1:22" ht="12.75">
      <c r="A6" s="39"/>
      <c r="B6" s="40"/>
      <c r="C6" s="11" t="s">
        <v>39</v>
      </c>
      <c r="D6" s="16" t="s">
        <v>25</v>
      </c>
      <c r="E6" s="9">
        <v>180</v>
      </c>
      <c r="F6" s="36"/>
      <c r="G6" s="9">
        <v>168</v>
      </c>
      <c r="H6" s="36"/>
      <c r="I6" s="9">
        <v>158</v>
      </c>
      <c r="J6" s="36"/>
      <c r="K6" s="9">
        <v>177</v>
      </c>
      <c r="L6" s="36"/>
      <c r="M6" s="10">
        <f aca="true" t="shared" si="0" ref="M6:M52">SUM(E6,G6,I6,K6)</f>
        <v>683</v>
      </c>
      <c r="N6" s="38"/>
      <c r="O6" s="36"/>
      <c r="P6" s="9">
        <v>169</v>
      </c>
      <c r="Q6" s="36"/>
      <c r="R6" s="9">
        <v>160</v>
      </c>
      <c r="S6" s="36"/>
      <c r="T6" s="9">
        <v>186</v>
      </c>
      <c r="U6" s="36"/>
      <c r="V6" s="37"/>
    </row>
    <row r="7" spans="1:22" ht="12.75">
      <c r="A7" s="39"/>
      <c r="B7" s="40"/>
      <c r="C7" s="11" t="s">
        <v>40</v>
      </c>
      <c r="D7" s="16" t="s">
        <v>25</v>
      </c>
      <c r="E7" s="9">
        <v>143</v>
      </c>
      <c r="F7" s="36"/>
      <c r="G7" s="9">
        <v>127</v>
      </c>
      <c r="H7" s="36"/>
      <c r="I7" s="9">
        <v>149</v>
      </c>
      <c r="J7" s="36"/>
      <c r="K7" s="9">
        <v>116</v>
      </c>
      <c r="L7" s="36"/>
      <c r="M7" s="10">
        <f t="shared" si="0"/>
        <v>535</v>
      </c>
      <c r="N7" s="38"/>
      <c r="O7" s="36"/>
      <c r="P7" s="9">
        <v>157</v>
      </c>
      <c r="Q7" s="36"/>
      <c r="R7" s="9">
        <v>164</v>
      </c>
      <c r="S7" s="36"/>
      <c r="T7" s="9">
        <v>144</v>
      </c>
      <c r="U7" s="36"/>
      <c r="V7" s="37"/>
    </row>
    <row r="8" spans="1:22" ht="12.75">
      <c r="A8" s="39"/>
      <c r="B8" s="40"/>
      <c r="C8" s="11" t="s">
        <v>38</v>
      </c>
      <c r="D8" s="16" t="s">
        <v>24</v>
      </c>
      <c r="E8" s="9">
        <v>192</v>
      </c>
      <c r="F8" s="36"/>
      <c r="G8" s="9">
        <v>223</v>
      </c>
      <c r="H8" s="36"/>
      <c r="I8" s="9">
        <v>186</v>
      </c>
      <c r="J8" s="36"/>
      <c r="K8" s="9">
        <v>184</v>
      </c>
      <c r="L8" s="36"/>
      <c r="M8" s="10">
        <f t="shared" si="0"/>
        <v>785</v>
      </c>
      <c r="N8" s="38"/>
      <c r="O8" s="36"/>
      <c r="P8" s="9">
        <v>218</v>
      </c>
      <c r="Q8" s="36"/>
      <c r="R8" s="9">
        <v>179</v>
      </c>
      <c r="S8" s="36"/>
      <c r="T8" s="9">
        <v>189</v>
      </c>
      <c r="U8" s="36"/>
      <c r="V8" s="37"/>
    </row>
    <row r="9" spans="1:22" ht="12.75">
      <c r="A9" s="39" t="s">
        <v>11</v>
      </c>
      <c r="B9" s="41" t="s">
        <v>37</v>
      </c>
      <c r="C9" s="11" t="s">
        <v>45</v>
      </c>
      <c r="D9" s="16" t="s">
        <v>24</v>
      </c>
      <c r="E9" s="9">
        <v>136</v>
      </c>
      <c r="F9" s="36">
        <f>SUM(E9:E12)</f>
        <v>542</v>
      </c>
      <c r="G9" s="9">
        <v>144</v>
      </c>
      <c r="H9" s="36">
        <f>SUM(G9:G12)</f>
        <v>485</v>
      </c>
      <c r="I9" s="9">
        <v>150</v>
      </c>
      <c r="J9" s="36">
        <f>SUM(I9:I12)</f>
        <v>496</v>
      </c>
      <c r="K9" s="9">
        <v>137</v>
      </c>
      <c r="L9" s="36">
        <f>SUM(K9:K12)</f>
        <v>518</v>
      </c>
      <c r="M9" s="10">
        <f t="shared" si="0"/>
        <v>567</v>
      </c>
      <c r="N9" s="38">
        <f>SUM(F9,H9,J9,L9)</f>
        <v>2041</v>
      </c>
      <c r="O9" s="36">
        <f>AVERAGE(F9,H9,J9,L9)</f>
        <v>510.25</v>
      </c>
      <c r="P9" s="9">
        <v>118</v>
      </c>
      <c r="Q9" s="36">
        <f>SUM(P9:P12)</f>
        <v>428</v>
      </c>
      <c r="R9" s="9">
        <v>161</v>
      </c>
      <c r="S9" s="36">
        <f>SUM(R9:R12)</f>
        <v>571</v>
      </c>
      <c r="T9" s="9">
        <v>162</v>
      </c>
      <c r="U9" s="36">
        <f>SUM(T9:T12)</f>
        <v>582</v>
      </c>
      <c r="V9" s="37">
        <f>SUM(O9,Q9,S9,U9)</f>
        <v>2091.25</v>
      </c>
    </row>
    <row r="10" spans="1:22" ht="12.75">
      <c r="A10" s="39"/>
      <c r="B10" s="41"/>
      <c r="C10" s="11" t="s">
        <v>43</v>
      </c>
      <c r="D10" s="16" t="s">
        <v>25</v>
      </c>
      <c r="E10" s="9">
        <v>151</v>
      </c>
      <c r="F10" s="36"/>
      <c r="G10" s="9">
        <v>88</v>
      </c>
      <c r="H10" s="36"/>
      <c r="I10" s="9">
        <v>105</v>
      </c>
      <c r="J10" s="36"/>
      <c r="K10" s="9">
        <v>102</v>
      </c>
      <c r="L10" s="36"/>
      <c r="M10" s="10">
        <f t="shared" si="0"/>
        <v>446</v>
      </c>
      <c r="N10" s="38"/>
      <c r="O10" s="36"/>
      <c r="P10" s="9">
        <v>129</v>
      </c>
      <c r="Q10" s="36"/>
      <c r="R10" s="9">
        <v>134</v>
      </c>
      <c r="S10" s="36"/>
      <c r="T10" s="9">
        <v>153</v>
      </c>
      <c r="U10" s="36"/>
      <c r="V10" s="37"/>
    </row>
    <row r="11" spans="1:22" ht="12.75">
      <c r="A11" s="39"/>
      <c r="B11" s="41"/>
      <c r="C11" s="11" t="s">
        <v>44</v>
      </c>
      <c r="D11" s="16" t="s">
        <v>24</v>
      </c>
      <c r="E11" s="9">
        <v>107</v>
      </c>
      <c r="F11" s="36"/>
      <c r="G11" s="9">
        <v>163</v>
      </c>
      <c r="H11" s="36"/>
      <c r="I11" s="9">
        <v>116</v>
      </c>
      <c r="J11" s="36"/>
      <c r="K11" s="9">
        <v>141</v>
      </c>
      <c r="L11" s="36"/>
      <c r="M11" s="10">
        <f t="shared" si="0"/>
        <v>527</v>
      </c>
      <c r="N11" s="38"/>
      <c r="O11" s="36"/>
      <c r="P11" s="9">
        <v>80</v>
      </c>
      <c r="Q11" s="36"/>
      <c r="R11" s="9">
        <v>125</v>
      </c>
      <c r="S11" s="36"/>
      <c r="T11" s="9">
        <v>119</v>
      </c>
      <c r="U11" s="36"/>
      <c r="V11" s="37"/>
    </row>
    <row r="12" spans="1:22" ht="12.75">
      <c r="A12" s="39"/>
      <c r="B12" s="41"/>
      <c r="C12" s="11" t="s">
        <v>42</v>
      </c>
      <c r="D12" s="16" t="s">
        <v>24</v>
      </c>
      <c r="E12" s="9">
        <v>148</v>
      </c>
      <c r="F12" s="36"/>
      <c r="G12" s="9">
        <v>90</v>
      </c>
      <c r="H12" s="36"/>
      <c r="I12" s="9">
        <v>125</v>
      </c>
      <c r="J12" s="36"/>
      <c r="K12" s="9">
        <v>138</v>
      </c>
      <c r="L12" s="36"/>
      <c r="M12" s="10">
        <f t="shared" si="0"/>
        <v>501</v>
      </c>
      <c r="N12" s="38"/>
      <c r="O12" s="36"/>
      <c r="P12" s="9">
        <v>101</v>
      </c>
      <c r="Q12" s="36"/>
      <c r="R12" s="9">
        <v>151</v>
      </c>
      <c r="S12" s="36"/>
      <c r="T12" s="9">
        <v>148</v>
      </c>
      <c r="U12" s="36"/>
      <c r="V12" s="37"/>
    </row>
    <row r="13" spans="1:22" ht="12.75">
      <c r="A13" s="39" t="s">
        <v>12</v>
      </c>
      <c r="B13" s="41" t="s">
        <v>75</v>
      </c>
      <c r="C13" s="11" t="s">
        <v>49</v>
      </c>
      <c r="D13" s="16" t="s">
        <v>24</v>
      </c>
      <c r="E13" s="9">
        <v>145</v>
      </c>
      <c r="F13" s="36">
        <f>SUM(E13:E16)</f>
        <v>672</v>
      </c>
      <c r="G13" s="9">
        <v>158</v>
      </c>
      <c r="H13" s="36">
        <f>SUM(G13:G16)</f>
        <v>592</v>
      </c>
      <c r="I13" s="9">
        <v>137</v>
      </c>
      <c r="J13" s="36">
        <f>SUM(I13:I16)</f>
        <v>627</v>
      </c>
      <c r="K13" s="9">
        <v>142</v>
      </c>
      <c r="L13" s="36">
        <f>SUM(K13:K16)</f>
        <v>577</v>
      </c>
      <c r="M13" s="10">
        <f t="shared" si="0"/>
        <v>582</v>
      </c>
      <c r="N13" s="38">
        <f>SUM(F13,H13,J13,L13)</f>
        <v>2468</v>
      </c>
      <c r="O13" s="36">
        <f>AVERAGE(F13,H13,J13,L13)</f>
        <v>617</v>
      </c>
      <c r="P13" s="9">
        <v>117</v>
      </c>
      <c r="Q13" s="36">
        <f>SUM(P13:P16)</f>
        <v>551</v>
      </c>
      <c r="R13" s="9">
        <v>147</v>
      </c>
      <c r="S13" s="36">
        <f>SUM(R13:R16)</f>
        <v>617</v>
      </c>
      <c r="T13" s="9">
        <v>151</v>
      </c>
      <c r="U13" s="36">
        <f>SUM(T13:T16)</f>
        <v>701</v>
      </c>
      <c r="V13" s="37">
        <f>SUM(O13,Q13,S13,U13)</f>
        <v>2486</v>
      </c>
    </row>
    <row r="14" spans="1:22" ht="12.75">
      <c r="A14" s="39"/>
      <c r="B14" s="41"/>
      <c r="C14" s="11" t="s">
        <v>47</v>
      </c>
      <c r="D14" s="16" t="s">
        <v>25</v>
      </c>
      <c r="E14" s="9">
        <v>153</v>
      </c>
      <c r="F14" s="36"/>
      <c r="G14" s="9">
        <v>159</v>
      </c>
      <c r="H14" s="36"/>
      <c r="I14" s="9">
        <v>149</v>
      </c>
      <c r="J14" s="36"/>
      <c r="K14" s="9">
        <v>133</v>
      </c>
      <c r="L14" s="36"/>
      <c r="M14" s="10">
        <f t="shared" si="0"/>
        <v>594</v>
      </c>
      <c r="N14" s="38"/>
      <c r="O14" s="36"/>
      <c r="P14" s="9">
        <v>163</v>
      </c>
      <c r="Q14" s="36"/>
      <c r="R14" s="9">
        <v>162</v>
      </c>
      <c r="S14" s="36"/>
      <c r="T14" s="9">
        <v>173</v>
      </c>
      <c r="U14" s="36"/>
      <c r="V14" s="37"/>
    </row>
    <row r="15" spans="1:22" ht="12.75">
      <c r="A15" s="39"/>
      <c r="B15" s="41"/>
      <c r="C15" s="11" t="s">
        <v>48</v>
      </c>
      <c r="D15" s="16" t="s">
        <v>24</v>
      </c>
      <c r="E15" s="9">
        <v>158</v>
      </c>
      <c r="F15" s="36"/>
      <c r="G15" s="9">
        <v>137</v>
      </c>
      <c r="H15" s="36"/>
      <c r="I15" s="9">
        <v>150</v>
      </c>
      <c r="J15" s="36"/>
      <c r="K15" s="9">
        <v>132</v>
      </c>
      <c r="L15" s="36"/>
      <c r="M15" s="10">
        <f t="shared" si="0"/>
        <v>577</v>
      </c>
      <c r="N15" s="38"/>
      <c r="O15" s="36"/>
      <c r="P15" s="9">
        <v>120</v>
      </c>
      <c r="Q15" s="36"/>
      <c r="R15" s="9">
        <v>138</v>
      </c>
      <c r="S15" s="36"/>
      <c r="T15" s="9">
        <v>191</v>
      </c>
      <c r="U15" s="36"/>
      <c r="V15" s="37"/>
    </row>
    <row r="16" spans="1:22" ht="12.75">
      <c r="A16" s="39"/>
      <c r="B16" s="41"/>
      <c r="C16" s="11" t="s">
        <v>46</v>
      </c>
      <c r="D16" s="16" t="s">
        <v>24</v>
      </c>
      <c r="E16" s="9">
        <v>216</v>
      </c>
      <c r="F16" s="36"/>
      <c r="G16" s="9">
        <v>138</v>
      </c>
      <c r="H16" s="36"/>
      <c r="I16" s="9">
        <v>191</v>
      </c>
      <c r="J16" s="36"/>
      <c r="K16" s="9">
        <v>170</v>
      </c>
      <c r="L16" s="36"/>
      <c r="M16" s="10">
        <f t="shared" si="0"/>
        <v>715</v>
      </c>
      <c r="N16" s="38"/>
      <c r="O16" s="36"/>
      <c r="P16" s="9">
        <v>151</v>
      </c>
      <c r="Q16" s="36"/>
      <c r="R16" s="9">
        <v>170</v>
      </c>
      <c r="S16" s="36"/>
      <c r="T16" s="9">
        <v>186</v>
      </c>
      <c r="U16" s="36"/>
      <c r="V16" s="37"/>
    </row>
    <row r="17" spans="1:22" ht="12.75">
      <c r="A17" s="39" t="s">
        <v>13</v>
      </c>
      <c r="B17" s="40" t="s">
        <v>26</v>
      </c>
      <c r="C17" s="11" t="s">
        <v>56</v>
      </c>
      <c r="D17" s="16" t="s">
        <v>24</v>
      </c>
      <c r="E17" s="9">
        <v>73</v>
      </c>
      <c r="F17" s="36">
        <f>SUM(E17:E20)</f>
        <v>430</v>
      </c>
      <c r="G17" s="9">
        <v>107</v>
      </c>
      <c r="H17" s="36">
        <f>SUM(G17:G20)</f>
        <v>511</v>
      </c>
      <c r="I17" s="9">
        <v>103</v>
      </c>
      <c r="J17" s="36">
        <f>SUM(I17:I20)</f>
        <v>532</v>
      </c>
      <c r="K17" s="9">
        <v>129</v>
      </c>
      <c r="L17" s="36">
        <f>SUM(K17:K20)</f>
        <v>505</v>
      </c>
      <c r="M17" s="10">
        <f t="shared" si="0"/>
        <v>412</v>
      </c>
      <c r="N17" s="38">
        <f>SUM(F17,H17,J17,L17)</f>
        <v>1978</v>
      </c>
      <c r="O17" s="36">
        <f>AVERAGE(F17,H17,J17,L17)</f>
        <v>494.5</v>
      </c>
      <c r="P17" s="9"/>
      <c r="Q17" s="36">
        <f>SUM(P17:P20)</f>
        <v>0</v>
      </c>
      <c r="R17" s="9"/>
      <c r="S17" s="36">
        <f>SUM(R17:R20)</f>
        <v>0</v>
      </c>
      <c r="T17" s="9"/>
      <c r="U17" s="36">
        <f>SUM(T17:T20)</f>
        <v>0</v>
      </c>
      <c r="V17" s="37">
        <f>SUM(O17,Q17,S17,U17)</f>
        <v>494.5</v>
      </c>
    </row>
    <row r="18" spans="1:22" ht="12.75">
      <c r="A18" s="39"/>
      <c r="B18" s="40"/>
      <c r="C18" s="11" t="s">
        <v>54</v>
      </c>
      <c r="D18" s="16" t="s">
        <v>24</v>
      </c>
      <c r="E18" s="9">
        <v>128</v>
      </c>
      <c r="F18" s="36"/>
      <c r="G18" s="9">
        <v>134</v>
      </c>
      <c r="H18" s="36"/>
      <c r="I18" s="9">
        <v>136</v>
      </c>
      <c r="J18" s="36"/>
      <c r="K18" s="9">
        <v>124</v>
      </c>
      <c r="L18" s="36"/>
      <c r="M18" s="10">
        <f t="shared" si="0"/>
        <v>522</v>
      </c>
      <c r="N18" s="38"/>
      <c r="O18" s="36"/>
      <c r="P18" s="9"/>
      <c r="Q18" s="36"/>
      <c r="R18" s="9"/>
      <c r="S18" s="36"/>
      <c r="T18" s="9"/>
      <c r="U18" s="36"/>
      <c r="V18" s="37"/>
    </row>
    <row r="19" spans="1:22" ht="12.75">
      <c r="A19" s="39"/>
      <c r="B19" s="40"/>
      <c r="C19" s="11" t="s">
        <v>57</v>
      </c>
      <c r="D19" s="16" t="s">
        <v>25</v>
      </c>
      <c r="E19" s="9">
        <v>84</v>
      </c>
      <c r="F19" s="36"/>
      <c r="G19" s="9">
        <v>106</v>
      </c>
      <c r="H19" s="36"/>
      <c r="I19" s="9">
        <v>116</v>
      </c>
      <c r="J19" s="36"/>
      <c r="K19" s="9">
        <v>109</v>
      </c>
      <c r="L19" s="36"/>
      <c r="M19" s="10">
        <f t="shared" si="0"/>
        <v>415</v>
      </c>
      <c r="N19" s="38"/>
      <c r="O19" s="36"/>
      <c r="P19" s="9"/>
      <c r="Q19" s="36"/>
      <c r="R19" s="9"/>
      <c r="S19" s="36"/>
      <c r="T19" s="9"/>
      <c r="U19" s="36"/>
      <c r="V19" s="37"/>
    </row>
    <row r="20" spans="1:22" ht="12.75">
      <c r="A20" s="39"/>
      <c r="B20" s="40"/>
      <c r="C20" s="11" t="s">
        <v>55</v>
      </c>
      <c r="D20" s="16" t="s">
        <v>24</v>
      </c>
      <c r="E20" s="9">
        <v>145</v>
      </c>
      <c r="F20" s="36"/>
      <c r="G20" s="9">
        <v>164</v>
      </c>
      <c r="H20" s="36"/>
      <c r="I20" s="9">
        <v>177</v>
      </c>
      <c r="J20" s="36"/>
      <c r="K20" s="9">
        <v>143</v>
      </c>
      <c r="L20" s="36"/>
      <c r="M20" s="10">
        <f t="shared" si="0"/>
        <v>629</v>
      </c>
      <c r="N20" s="38"/>
      <c r="O20" s="36"/>
      <c r="P20" s="9"/>
      <c r="Q20" s="36"/>
      <c r="R20" s="9"/>
      <c r="S20" s="36"/>
      <c r="T20" s="9"/>
      <c r="U20" s="36"/>
      <c r="V20" s="37"/>
    </row>
    <row r="21" spans="1:22" ht="12.75">
      <c r="A21" s="39" t="s">
        <v>14</v>
      </c>
      <c r="B21" s="41" t="s">
        <v>27</v>
      </c>
      <c r="C21" s="11" t="s">
        <v>68</v>
      </c>
      <c r="D21" s="16" t="s">
        <v>24</v>
      </c>
      <c r="E21" s="9">
        <v>158</v>
      </c>
      <c r="F21" s="36">
        <f>SUM(E21:E24)</f>
        <v>567</v>
      </c>
      <c r="G21" s="9">
        <v>168</v>
      </c>
      <c r="H21" s="36">
        <f>SUM(G21:G24)</f>
        <v>583</v>
      </c>
      <c r="I21" s="9">
        <v>160</v>
      </c>
      <c r="J21" s="36">
        <f>SUM(I21:I24)</f>
        <v>552</v>
      </c>
      <c r="K21" s="9">
        <v>135</v>
      </c>
      <c r="L21" s="36">
        <f>SUM(K21:K24)</f>
        <v>609</v>
      </c>
      <c r="M21" s="10">
        <f t="shared" si="0"/>
        <v>621</v>
      </c>
      <c r="N21" s="38">
        <f>SUM(F21,H21,J21,L21)</f>
        <v>2311</v>
      </c>
      <c r="O21" s="36">
        <f>AVERAGE(F21,H21,J21,L21)</f>
        <v>577.75</v>
      </c>
      <c r="P21" s="9">
        <v>160</v>
      </c>
      <c r="Q21" s="36">
        <f>SUM(P21:P24)</f>
        <v>602</v>
      </c>
      <c r="R21" s="9">
        <v>159</v>
      </c>
      <c r="S21" s="36">
        <f>SUM(R21:R24)</f>
        <v>588</v>
      </c>
      <c r="T21" s="9">
        <v>135</v>
      </c>
      <c r="U21" s="36">
        <f>SUM(T21:T24)</f>
        <v>554</v>
      </c>
      <c r="V21" s="37">
        <f>SUM(O21,Q21,S21,U21)</f>
        <v>2321.75</v>
      </c>
    </row>
    <row r="22" spans="1:22" ht="12.75">
      <c r="A22" s="39"/>
      <c r="B22" s="41"/>
      <c r="C22" s="11" t="s">
        <v>69</v>
      </c>
      <c r="D22" s="16" t="s">
        <v>24</v>
      </c>
      <c r="E22" s="9">
        <v>153</v>
      </c>
      <c r="F22" s="36"/>
      <c r="G22" s="9">
        <v>178</v>
      </c>
      <c r="H22" s="36"/>
      <c r="I22" s="9">
        <v>139</v>
      </c>
      <c r="J22" s="36"/>
      <c r="K22" s="9">
        <v>181</v>
      </c>
      <c r="L22" s="36"/>
      <c r="M22" s="10">
        <f t="shared" si="0"/>
        <v>651</v>
      </c>
      <c r="N22" s="38"/>
      <c r="O22" s="36"/>
      <c r="P22" s="9">
        <v>140</v>
      </c>
      <c r="Q22" s="36"/>
      <c r="R22" s="9">
        <v>153</v>
      </c>
      <c r="S22" s="36"/>
      <c r="T22" s="9">
        <v>136</v>
      </c>
      <c r="U22" s="36"/>
      <c r="V22" s="37"/>
    </row>
    <row r="23" spans="1:22" ht="12.75">
      <c r="A23" s="39"/>
      <c r="B23" s="41"/>
      <c r="C23" s="11" t="s">
        <v>70</v>
      </c>
      <c r="D23" s="16" t="s">
        <v>24</v>
      </c>
      <c r="E23" s="9">
        <v>143</v>
      </c>
      <c r="F23" s="36"/>
      <c r="G23" s="9">
        <v>119</v>
      </c>
      <c r="H23" s="36"/>
      <c r="I23" s="9">
        <v>124</v>
      </c>
      <c r="J23" s="36"/>
      <c r="K23" s="9">
        <v>153</v>
      </c>
      <c r="L23" s="36"/>
      <c r="M23" s="10">
        <f t="shared" si="0"/>
        <v>539</v>
      </c>
      <c r="N23" s="38"/>
      <c r="O23" s="36"/>
      <c r="P23" s="9">
        <v>161</v>
      </c>
      <c r="Q23" s="36"/>
      <c r="R23" s="9">
        <v>153</v>
      </c>
      <c r="S23" s="36"/>
      <c r="T23" s="9">
        <v>145</v>
      </c>
      <c r="U23" s="36"/>
      <c r="V23" s="37"/>
    </row>
    <row r="24" spans="1:22" ht="12.75">
      <c r="A24" s="39"/>
      <c r="B24" s="41"/>
      <c r="C24" s="11" t="s">
        <v>71</v>
      </c>
      <c r="D24" s="16" t="s">
        <v>25</v>
      </c>
      <c r="E24" s="9">
        <v>113</v>
      </c>
      <c r="F24" s="36"/>
      <c r="G24" s="9">
        <v>118</v>
      </c>
      <c r="H24" s="36"/>
      <c r="I24" s="9">
        <v>129</v>
      </c>
      <c r="J24" s="36"/>
      <c r="K24" s="9">
        <v>140</v>
      </c>
      <c r="L24" s="36"/>
      <c r="M24" s="10">
        <f t="shared" si="0"/>
        <v>500</v>
      </c>
      <c r="N24" s="38"/>
      <c r="O24" s="36"/>
      <c r="P24" s="9">
        <v>141</v>
      </c>
      <c r="Q24" s="36"/>
      <c r="R24" s="9">
        <v>123</v>
      </c>
      <c r="S24" s="36"/>
      <c r="T24" s="9">
        <v>138</v>
      </c>
      <c r="U24" s="36"/>
      <c r="V24" s="37"/>
    </row>
    <row r="25" spans="1:22" ht="12.75">
      <c r="A25" s="39" t="s">
        <v>15</v>
      </c>
      <c r="B25" s="41" t="s">
        <v>31</v>
      </c>
      <c r="C25" s="11" t="s">
        <v>64</v>
      </c>
      <c r="D25" s="16" t="s">
        <v>24</v>
      </c>
      <c r="E25" s="9">
        <v>95</v>
      </c>
      <c r="F25" s="36">
        <f>SUM(E25:E28)</f>
        <v>481</v>
      </c>
      <c r="G25" s="9">
        <v>108</v>
      </c>
      <c r="H25" s="36">
        <f>SUM(G25:G28)</f>
        <v>531</v>
      </c>
      <c r="I25" s="9">
        <v>109</v>
      </c>
      <c r="J25" s="36">
        <f>SUM(I25:I28)</f>
        <v>578</v>
      </c>
      <c r="K25" s="9">
        <v>103</v>
      </c>
      <c r="L25" s="36">
        <f>SUM(K25:K28)</f>
        <v>604</v>
      </c>
      <c r="M25" s="10">
        <f t="shared" si="0"/>
        <v>415</v>
      </c>
      <c r="N25" s="38">
        <f>SUM(F25,H25,J25,L25)</f>
        <v>2194</v>
      </c>
      <c r="O25" s="36">
        <f>AVERAGE(F25,H25,J25,L25)</f>
        <v>548.5</v>
      </c>
      <c r="P25" s="9">
        <v>105</v>
      </c>
      <c r="Q25" s="36">
        <f>SUM(P25:P28)</f>
        <v>511</v>
      </c>
      <c r="R25" s="9">
        <v>133</v>
      </c>
      <c r="S25" s="36">
        <f>SUM(R25:R28)</f>
        <v>674</v>
      </c>
      <c r="T25" s="9">
        <v>117</v>
      </c>
      <c r="U25" s="36">
        <f>SUM(T25:T28)</f>
        <v>546</v>
      </c>
      <c r="V25" s="37">
        <f>SUM(O25,Q25,S25,U25)</f>
        <v>2279.5</v>
      </c>
    </row>
    <row r="26" spans="1:22" ht="12.75">
      <c r="A26" s="39"/>
      <c r="B26" s="41"/>
      <c r="C26" s="11" t="s">
        <v>65</v>
      </c>
      <c r="D26" s="16" t="s">
        <v>24</v>
      </c>
      <c r="E26" s="9">
        <v>145</v>
      </c>
      <c r="F26" s="36"/>
      <c r="G26" s="9">
        <v>176</v>
      </c>
      <c r="H26" s="36"/>
      <c r="I26" s="9">
        <v>142</v>
      </c>
      <c r="J26" s="36"/>
      <c r="K26" s="9">
        <v>159</v>
      </c>
      <c r="L26" s="36"/>
      <c r="M26" s="10">
        <f t="shared" si="0"/>
        <v>622</v>
      </c>
      <c r="N26" s="38"/>
      <c r="O26" s="36"/>
      <c r="P26" s="9">
        <v>148</v>
      </c>
      <c r="Q26" s="36"/>
      <c r="R26" s="9">
        <v>183</v>
      </c>
      <c r="S26" s="36"/>
      <c r="T26" s="9">
        <v>149</v>
      </c>
      <c r="U26" s="36"/>
      <c r="V26" s="37"/>
    </row>
    <row r="27" spans="1:22" ht="12.75">
      <c r="A27" s="39"/>
      <c r="B27" s="41"/>
      <c r="C27" s="11" t="s">
        <v>66</v>
      </c>
      <c r="D27" s="16" t="s">
        <v>25</v>
      </c>
      <c r="E27" s="9">
        <v>68</v>
      </c>
      <c r="F27" s="36"/>
      <c r="G27" s="9">
        <v>94</v>
      </c>
      <c r="H27" s="36"/>
      <c r="I27" s="9">
        <v>156</v>
      </c>
      <c r="J27" s="36"/>
      <c r="K27" s="9">
        <v>165</v>
      </c>
      <c r="L27" s="36"/>
      <c r="M27" s="10">
        <f t="shared" si="0"/>
        <v>483</v>
      </c>
      <c r="N27" s="38"/>
      <c r="O27" s="36"/>
      <c r="P27" s="9">
        <v>135</v>
      </c>
      <c r="Q27" s="36"/>
      <c r="R27" s="9">
        <v>148</v>
      </c>
      <c r="S27" s="36"/>
      <c r="T27" s="9">
        <v>149</v>
      </c>
      <c r="U27" s="36"/>
      <c r="V27" s="37"/>
    </row>
    <row r="28" spans="1:22" ht="12.75">
      <c r="A28" s="39"/>
      <c r="B28" s="41"/>
      <c r="C28" s="11" t="s">
        <v>67</v>
      </c>
      <c r="D28" s="16" t="s">
        <v>24</v>
      </c>
      <c r="E28" s="9">
        <v>173</v>
      </c>
      <c r="F28" s="36"/>
      <c r="G28" s="9">
        <v>153</v>
      </c>
      <c r="H28" s="36"/>
      <c r="I28" s="9">
        <v>171</v>
      </c>
      <c r="J28" s="36"/>
      <c r="K28" s="9">
        <v>177</v>
      </c>
      <c r="L28" s="36"/>
      <c r="M28" s="10">
        <f t="shared" si="0"/>
        <v>674</v>
      </c>
      <c r="N28" s="38"/>
      <c r="O28" s="36"/>
      <c r="P28" s="9">
        <v>123</v>
      </c>
      <c r="Q28" s="36"/>
      <c r="R28" s="9">
        <v>210</v>
      </c>
      <c r="S28" s="36"/>
      <c r="T28" s="9">
        <v>131</v>
      </c>
      <c r="U28" s="36"/>
      <c r="V28" s="37"/>
    </row>
    <row r="29" spans="1:22" ht="12.75">
      <c r="A29" s="39" t="s">
        <v>16</v>
      </c>
      <c r="B29" s="40" t="s">
        <v>32</v>
      </c>
      <c r="C29" s="11" t="s">
        <v>80</v>
      </c>
      <c r="D29" s="16" t="s">
        <v>25</v>
      </c>
      <c r="E29" s="9">
        <v>119</v>
      </c>
      <c r="F29" s="36">
        <f>SUM(E29:E32)</f>
        <v>511</v>
      </c>
      <c r="G29" s="9">
        <v>158</v>
      </c>
      <c r="H29" s="36">
        <f>SUM(G29:G32)</f>
        <v>520</v>
      </c>
      <c r="I29" s="9">
        <v>145</v>
      </c>
      <c r="J29" s="36">
        <f>SUM(I29:I32)</f>
        <v>569</v>
      </c>
      <c r="K29" s="9">
        <v>99</v>
      </c>
      <c r="L29" s="36">
        <f>SUM(K29:K32)</f>
        <v>512</v>
      </c>
      <c r="M29" s="10">
        <f t="shared" si="0"/>
        <v>521</v>
      </c>
      <c r="N29" s="38">
        <f>SUM(F29,H29,J29,L29)</f>
        <v>2112</v>
      </c>
      <c r="O29" s="36">
        <f>AVERAGE(F29,H29,J29,L29)</f>
        <v>528</v>
      </c>
      <c r="P29" s="9">
        <v>103</v>
      </c>
      <c r="Q29" s="36">
        <f>SUM(P29:P32)</f>
        <v>547</v>
      </c>
      <c r="R29" s="9">
        <v>133</v>
      </c>
      <c r="S29" s="36">
        <f>SUM(R29:R32)</f>
        <v>503</v>
      </c>
      <c r="T29" s="9">
        <v>132</v>
      </c>
      <c r="U29" s="36">
        <f>SUM(T29:T32)</f>
        <v>490</v>
      </c>
      <c r="V29" s="37">
        <f>SUM(O29,Q29,S29,U29)</f>
        <v>2068</v>
      </c>
    </row>
    <row r="30" spans="1:22" ht="12.75">
      <c r="A30" s="39"/>
      <c r="B30" s="40"/>
      <c r="C30" s="11" t="s">
        <v>81</v>
      </c>
      <c r="D30" s="16" t="s">
        <v>24</v>
      </c>
      <c r="E30" s="9">
        <v>121</v>
      </c>
      <c r="F30" s="36"/>
      <c r="G30" s="9">
        <v>143</v>
      </c>
      <c r="H30" s="36"/>
      <c r="I30" s="9">
        <v>146</v>
      </c>
      <c r="J30" s="36"/>
      <c r="K30" s="9">
        <v>150</v>
      </c>
      <c r="L30" s="36"/>
      <c r="M30" s="10">
        <f t="shared" si="0"/>
        <v>560</v>
      </c>
      <c r="N30" s="38"/>
      <c r="O30" s="36"/>
      <c r="P30" s="9">
        <v>159</v>
      </c>
      <c r="Q30" s="36"/>
      <c r="R30" s="9">
        <v>119</v>
      </c>
      <c r="S30" s="36"/>
      <c r="T30" s="9">
        <v>119</v>
      </c>
      <c r="U30" s="36"/>
      <c r="V30" s="37"/>
    </row>
    <row r="31" spans="1:22" ht="12.75">
      <c r="A31" s="39"/>
      <c r="B31" s="40"/>
      <c r="C31" s="11" t="s">
        <v>82</v>
      </c>
      <c r="D31" s="16" t="s">
        <v>24</v>
      </c>
      <c r="E31" s="9">
        <v>141</v>
      </c>
      <c r="F31" s="36"/>
      <c r="G31" s="9">
        <v>112</v>
      </c>
      <c r="H31" s="36"/>
      <c r="I31" s="9">
        <v>137</v>
      </c>
      <c r="J31" s="36"/>
      <c r="K31" s="9">
        <v>113</v>
      </c>
      <c r="L31" s="36"/>
      <c r="M31" s="10">
        <f t="shared" si="0"/>
        <v>503</v>
      </c>
      <c r="N31" s="38"/>
      <c r="O31" s="36"/>
      <c r="P31" s="9">
        <v>112</v>
      </c>
      <c r="Q31" s="36"/>
      <c r="R31" s="9">
        <v>128</v>
      </c>
      <c r="S31" s="36"/>
      <c r="T31" s="9">
        <v>115</v>
      </c>
      <c r="U31" s="36"/>
      <c r="V31" s="37"/>
    </row>
    <row r="32" spans="1:22" ht="12.75">
      <c r="A32" s="39"/>
      <c r="B32" s="40"/>
      <c r="C32" s="11" t="s">
        <v>83</v>
      </c>
      <c r="D32" s="16" t="s">
        <v>24</v>
      </c>
      <c r="E32" s="9">
        <v>130</v>
      </c>
      <c r="F32" s="36"/>
      <c r="G32" s="9">
        <v>107</v>
      </c>
      <c r="H32" s="36"/>
      <c r="I32" s="9">
        <v>141</v>
      </c>
      <c r="J32" s="36"/>
      <c r="K32" s="9">
        <v>150</v>
      </c>
      <c r="L32" s="36"/>
      <c r="M32" s="10">
        <f t="shared" si="0"/>
        <v>528</v>
      </c>
      <c r="N32" s="38"/>
      <c r="O32" s="36"/>
      <c r="P32" s="9">
        <v>173</v>
      </c>
      <c r="Q32" s="36"/>
      <c r="R32" s="9">
        <v>123</v>
      </c>
      <c r="S32" s="36"/>
      <c r="T32" s="9">
        <v>124</v>
      </c>
      <c r="U32" s="36"/>
      <c r="V32" s="37"/>
    </row>
    <row r="33" spans="1:22" ht="12.75">
      <c r="A33" s="39" t="s">
        <v>17</v>
      </c>
      <c r="B33" s="40" t="s">
        <v>28</v>
      </c>
      <c r="C33" s="11" t="s">
        <v>72</v>
      </c>
      <c r="D33" s="16" t="s">
        <v>24</v>
      </c>
      <c r="E33" s="9">
        <v>176</v>
      </c>
      <c r="F33" s="36">
        <f>SUM(E33:E36)</f>
        <v>604</v>
      </c>
      <c r="G33" s="9">
        <v>186</v>
      </c>
      <c r="H33" s="36">
        <f>SUM(G33:G36)</f>
        <v>669</v>
      </c>
      <c r="I33" s="9">
        <v>127</v>
      </c>
      <c r="J33" s="36">
        <f>SUM(I33:I36)</f>
        <v>542</v>
      </c>
      <c r="K33" s="9">
        <v>151</v>
      </c>
      <c r="L33" s="36">
        <f>SUM(K33:K36)</f>
        <v>541</v>
      </c>
      <c r="M33" s="10">
        <f t="shared" si="0"/>
        <v>640</v>
      </c>
      <c r="N33" s="38">
        <f>SUM(F33,H33,J33,L33)</f>
        <v>2356</v>
      </c>
      <c r="O33" s="36">
        <f>AVERAGE(F33,H33,J33,L33)</f>
        <v>589</v>
      </c>
      <c r="P33" s="9">
        <v>137</v>
      </c>
      <c r="Q33" s="36">
        <f>SUM(P33:P36)</f>
        <v>631</v>
      </c>
      <c r="R33" s="9">
        <v>159</v>
      </c>
      <c r="S33" s="36">
        <f>SUM(R33:R36)</f>
        <v>593</v>
      </c>
      <c r="T33" s="9">
        <v>152</v>
      </c>
      <c r="U33" s="36">
        <f>SUM(T33:T36)</f>
        <v>548</v>
      </c>
      <c r="V33" s="37">
        <f>SUM(O33,Q33,S33,U33)</f>
        <v>2361</v>
      </c>
    </row>
    <row r="34" spans="1:22" ht="12.75">
      <c r="A34" s="39"/>
      <c r="B34" s="40"/>
      <c r="C34" s="11" t="s">
        <v>73</v>
      </c>
      <c r="D34" s="16" t="s">
        <v>24</v>
      </c>
      <c r="E34" s="9">
        <v>125</v>
      </c>
      <c r="F34" s="36"/>
      <c r="G34" s="9">
        <v>123</v>
      </c>
      <c r="H34" s="36"/>
      <c r="I34" s="9">
        <v>105</v>
      </c>
      <c r="J34" s="36"/>
      <c r="K34" s="9">
        <v>118</v>
      </c>
      <c r="L34" s="36"/>
      <c r="M34" s="10">
        <f t="shared" si="0"/>
        <v>471</v>
      </c>
      <c r="N34" s="38"/>
      <c r="O34" s="36"/>
      <c r="P34" s="9">
        <v>111</v>
      </c>
      <c r="Q34" s="36"/>
      <c r="R34" s="9">
        <v>136</v>
      </c>
      <c r="S34" s="36"/>
      <c r="T34" s="9">
        <v>125</v>
      </c>
      <c r="U34" s="36"/>
      <c r="V34" s="37"/>
    </row>
    <row r="35" spans="1:22" ht="12.75">
      <c r="A35" s="39"/>
      <c r="B35" s="40"/>
      <c r="C35" s="11" t="s">
        <v>74</v>
      </c>
      <c r="D35" s="16" t="s">
        <v>24</v>
      </c>
      <c r="E35" s="9">
        <v>135</v>
      </c>
      <c r="F35" s="36"/>
      <c r="G35" s="9">
        <v>155</v>
      </c>
      <c r="H35" s="36"/>
      <c r="I35" s="9">
        <v>126</v>
      </c>
      <c r="J35" s="36"/>
      <c r="K35" s="9">
        <v>129</v>
      </c>
      <c r="L35" s="36"/>
      <c r="M35" s="10">
        <f t="shared" si="0"/>
        <v>545</v>
      </c>
      <c r="N35" s="38"/>
      <c r="O35" s="36"/>
      <c r="P35" s="9">
        <v>178</v>
      </c>
      <c r="Q35" s="36"/>
      <c r="R35" s="9">
        <v>138</v>
      </c>
      <c r="S35" s="36"/>
      <c r="T35" s="9">
        <v>114</v>
      </c>
      <c r="U35" s="36"/>
      <c r="V35" s="37"/>
    </row>
    <row r="36" spans="1:22" ht="12.75">
      <c r="A36" s="39"/>
      <c r="B36" s="40"/>
      <c r="C36" s="11" t="s">
        <v>59</v>
      </c>
      <c r="D36" s="16" t="s">
        <v>25</v>
      </c>
      <c r="E36" s="9">
        <v>168</v>
      </c>
      <c r="F36" s="36"/>
      <c r="G36" s="9">
        <v>205</v>
      </c>
      <c r="H36" s="36"/>
      <c r="I36" s="9">
        <v>184</v>
      </c>
      <c r="J36" s="36"/>
      <c r="K36" s="9">
        <v>143</v>
      </c>
      <c r="L36" s="36"/>
      <c r="M36" s="10">
        <f t="shared" si="0"/>
        <v>700</v>
      </c>
      <c r="N36" s="38"/>
      <c r="O36" s="36"/>
      <c r="P36" s="9">
        <v>205</v>
      </c>
      <c r="Q36" s="36"/>
      <c r="R36" s="9">
        <v>160</v>
      </c>
      <c r="S36" s="36"/>
      <c r="T36" s="9">
        <v>157</v>
      </c>
      <c r="U36" s="36"/>
      <c r="V36" s="37"/>
    </row>
    <row r="37" spans="1:22" ht="12.75">
      <c r="A37" s="39" t="s">
        <v>18</v>
      </c>
      <c r="B37" s="40" t="s">
        <v>29</v>
      </c>
      <c r="C37" s="11" t="s">
        <v>76</v>
      </c>
      <c r="D37" s="16" t="s">
        <v>24</v>
      </c>
      <c r="E37" s="9">
        <v>164</v>
      </c>
      <c r="F37" s="36">
        <f>SUM(E37:E40)</f>
        <v>607</v>
      </c>
      <c r="G37" s="9">
        <v>145</v>
      </c>
      <c r="H37" s="36">
        <f>SUM(G37:G40)</f>
        <v>582</v>
      </c>
      <c r="I37" s="9">
        <v>181</v>
      </c>
      <c r="J37" s="36">
        <f>SUM(I37:I40)</f>
        <v>573</v>
      </c>
      <c r="K37" s="9">
        <v>146</v>
      </c>
      <c r="L37" s="36">
        <f>SUM(K37:K40)</f>
        <v>586</v>
      </c>
      <c r="M37" s="10">
        <f t="shared" si="0"/>
        <v>636</v>
      </c>
      <c r="N37" s="38">
        <f>SUM(F37,H37,J37,L37)</f>
        <v>2348</v>
      </c>
      <c r="O37" s="36">
        <f>AVERAGE(F37,H37,J37,L37)</f>
        <v>587</v>
      </c>
      <c r="P37" s="9">
        <v>210</v>
      </c>
      <c r="Q37" s="36">
        <f>SUM(P37:P40)</f>
        <v>683</v>
      </c>
      <c r="R37" s="9">
        <v>177</v>
      </c>
      <c r="S37" s="36">
        <f>SUM(R37:R40)</f>
        <v>661</v>
      </c>
      <c r="T37" s="9">
        <v>187</v>
      </c>
      <c r="U37" s="36">
        <f>SUM(T37:T40)</f>
        <v>662</v>
      </c>
      <c r="V37" s="37">
        <f>SUM(O37,Q37,S37,U37)</f>
        <v>2593</v>
      </c>
    </row>
    <row r="38" spans="1:22" ht="12.75">
      <c r="A38" s="39"/>
      <c r="B38" s="40"/>
      <c r="C38" s="11" t="s">
        <v>77</v>
      </c>
      <c r="D38" s="16" t="s">
        <v>25</v>
      </c>
      <c r="E38" s="9">
        <v>148</v>
      </c>
      <c r="F38" s="36"/>
      <c r="G38" s="9">
        <v>123</v>
      </c>
      <c r="H38" s="36"/>
      <c r="I38" s="9">
        <v>139</v>
      </c>
      <c r="J38" s="36"/>
      <c r="K38" s="9">
        <v>146</v>
      </c>
      <c r="L38" s="36"/>
      <c r="M38" s="10">
        <f t="shared" si="0"/>
        <v>556</v>
      </c>
      <c r="N38" s="38"/>
      <c r="O38" s="36"/>
      <c r="P38" s="9">
        <v>141</v>
      </c>
      <c r="Q38" s="36"/>
      <c r="R38" s="9">
        <v>183</v>
      </c>
      <c r="S38" s="36"/>
      <c r="T38" s="9">
        <v>146</v>
      </c>
      <c r="U38" s="36"/>
      <c r="V38" s="37"/>
    </row>
    <row r="39" spans="1:22" ht="12.75">
      <c r="A39" s="39"/>
      <c r="B39" s="40"/>
      <c r="C39" s="11" t="s">
        <v>78</v>
      </c>
      <c r="D39" s="16" t="s">
        <v>24</v>
      </c>
      <c r="E39" s="9">
        <v>138</v>
      </c>
      <c r="F39" s="36"/>
      <c r="G39" s="9">
        <v>146</v>
      </c>
      <c r="H39" s="36"/>
      <c r="I39" s="9">
        <v>127</v>
      </c>
      <c r="J39" s="36"/>
      <c r="K39" s="9">
        <v>109</v>
      </c>
      <c r="L39" s="36"/>
      <c r="M39" s="10">
        <f t="shared" si="0"/>
        <v>520</v>
      </c>
      <c r="N39" s="38"/>
      <c r="O39" s="36"/>
      <c r="P39" s="9">
        <v>183</v>
      </c>
      <c r="Q39" s="36"/>
      <c r="R39" s="9">
        <v>143</v>
      </c>
      <c r="S39" s="36"/>
      <c r="T39" s="9">
        <v>156</v>
      </c>
      <c r="U39" s="36"/>
      <c r="V39" s="37"/>
    </row>
    <row r="40" spans="1:22" ht="12.75">
      <c r="A40" s="39"/>
      <c r="B40" s="40"/>
      <c r="C40" s="11" t="s">
        <v>79</v>
      </c>
      <c r="D40" s="16" t="s">
        <v>24</v>
      </c>
      <c r="E40" s="9">
        <v>157</v>
      </c>
      <c r="F40" s="36"/>
      <c r="G40" s="9">
        <v>168</v>
      </c>
      <c r="H40" s="36"/>
      <c r="I40" s="9">
        <v>126</v>
      </c>
      <c r="J40" s="36"/>
      <c r="K40" s="9">
        <v>185</v>
      </c>
      <c r="L40" s="36"/>
      <c r="M40" s="10">
        <f t="shared" si="0"/>
        <v>636</v>
      </c>
      <c r="N40" s="38"/>
      <c r="O40" s="36"/>
      <c r="P40" s="9">
        <v>149</v>
      </c>
      <c r="Q40" s="36"/>
      <c r="R40" s="9">
        <v>158</v>
      </c>
      <c r="S40" s="36"/>
      <c r="T40" s="9">
        <v>173</v>
      </c>
      <c r="U40" s="36"/>
      <c r="V40" s="37"/>
    </row>
    <row r="41" spans="1:22" ht="12.75">
      <c r="A41" s="39" t="s">
        <v>19</v>
      </c>
      <c r="B41" s="41" t="s">
        <v>30</v>
      </c>
      <c r="C41" s="11" t="s">
        <v>60</v>
      </c>
      <c r="D41" s="16" t="s">
        <v>24</v>
      </c>
      <c r="E41" s="9">
        <v>166</v>
      </c>
      <c r="F41" s="36">
        <f>SUM(E41:E44)</f>
        <v>661</v>
      </c>
      <c r="G41" s="9">
        <v>170</v>
      </c>
      <c r="H41" s="36">
        <f>SUM(G41:G44)</f>
        <v>781</v>
      </c>
      <c r="I41" s="9">
        <v>159</v>
      </c>
      <c r="J41" s="36">
        <f>SUM(I41:I44)</f>
        <v>613</v>
      </c>
      <c r="K41" s="9">
        <v>172</v>
      </c>
      <c r="L41" s="36">
        <f>SUM(K41:K44)</f>
        <v>670</v>
      </c>
      <c r="M41" s="10">
        <f t="shared" si="0"/>
        <v>667</v>
      </c>
      <c r="N41" s="38">
        <f>SUM(F41,H41,J41,L41)</f>
        <v>2725</v>
      </c>
      <c r="O41" s="36">
        <f>AVERAGE(F41,H41,J41,L41)</f>
        <v>681.25</v>
      </c>
      <c r="P41" s="9">
        <v>138</v>
      </c>
      <c r="Q41" s="36">
        <f>SUM(P41:P44)</f>
        <v>637</v>
      </c>
      <c r="R41" s="9">
        <v>133</v>
      </c>
      <c r="S41" s="36">
        <f>SUM(R41:R44)</f>
        <v>661</v>
      </c>
      <c r="T41" s="9">
        <v>201</v>
      </c>
      <c r="U41" s="36">
        <f>SUM(T41:T44)</f>
        <v>659</v>
      </c>
      <c r="V41" s="37">
        <f>SUM(O41,Q41,S41,U41)</f>
        <v>2638.25</v>
      </c>
    </row>
    <row r="42" spans="1:22" ht="12.75">
      <c r="A42" s="39"/>
      <c r="B42" s="41"/>
      <c r="C42" s="11" t="s">
        <v>61</v>
      </c>
      <c r="D42" s="16" t="s">
        <v>24</v>
      </c>
      <c r="E42" s="9">
        <v>128</v>
      </c>
      <c r="F42" s="36"/>
      <c r="G42" s="9">
        <v>188</v>
      </c>
      <c r="H42" s="36"/>
      <c r="I42" s="9">
        <v>153</v>
      </c>
      <c r="J42" s="36"/>
      <c r="K42" s="9">
        <v>176</v>
      </c>
      <c r="L42" s="36"/>
      <c r="M42" s="10">
        <f t="shared" si="0"/>
        <v>645</v>
      </c>
      <c r="N42" s="38"/>
      <c r="O42" s="36"/>
      <c r="P42" s="9">
        <v>164</v>
      </c>
      <c r="Q42" s="36"/>
      <c r="R42" s="9">
        <v>202</v>
      </c>
      <c r="S42" s="36"/>
      <c r="T42" s="9">
        <v>142</v>
      </c>
      <c r="U42" s="36"/>
      <c r="V42" s="37"/>
    </row>
    <row r="43" spans="1:22" ht="12.75">
      <c r="A43" s="39"/>
      <c r="B43" s="41"/>
      <c r="C43" s="11" t="s">
        <v>62</v>
      </c>
      <c r="D43" s="16" t="s">
        <v>25</v>
      </c>
      <c r="E43" s="9">
        <v>198</v>
      </c>
      <c r="F43" s="36"/>
      <c r="G43" s="9">
        <v>199</v>
      </c>
      <c r="H43" s="36"/>
      <c r="I43" s="9">
        <v>157</v>
      </c>
      <c r="J43" s="36"/>
      <c r="K43" s="9">
        <v>161</v>
      </c>
      <c r="L43" s="36"/>
      <c r="M43" s="10">
        <f t="shared" si="0"/>
        <v>715</v>
      </c>
      <c r="N43" s="38"/>
      <c r="O43" s="36"/>
      <c r="P43" s="9">
        <v>152</v>
      </c>
      <c r="Q43" s="36"/>
      <c r="R43" s="9">
        <v>193</v>
      </c>
      <c r="S43" s="36"/>
      <c r="T43" s="9">
        <v>156</v>
      </c>
      <c r="U43" s="36"/>
      <c r="V43" s="37"/>
    </row>
    <row r="44" spans="1:22" ht="12.75">
      <c r="A44" s="39"/>
      <c r="B44" s="41"/>
      <c r="C44" s="11" t="s">
        <v>63</v>
      </c>
      <c r="D44" s="16" t="s">
        <v>24</v>
      </c>
      <c r="E44" s="9">
        <v>169</v>
      </c>
      <c r="F44" s="36"/>
      <c r="G44" s="9">
        <v>224</v>
      </c>
      <c r="H44" s="36"/>
      <c r="I44" s="9">
        <v>144</v>
      </c>
      <c r="J44" s="36"/>
      <c r="K44" s="9">
        <v>161</v>
      </c>
      <c r="L44" s="36"/>
      <c r="M44" s="10">
        <f t="shared" si="0"/>
        <v>698</v>
      </c>
      <c r="N44" s="38"/>
      <c r="O44" s="36"/>
      <c r="P44" s="9">
        <v>183</v>
      </c>
      <c r="Q44" s="36"/>
      <c r="R44" s="9">
        <v>133</v>
      </c>
      <c r="S44" s="36"/>
      <c r="T44" s="9">
        <v>160</v>
      </c>
      <c r="U44" s="36"/>
      <c r="V44" s="37"/>
    </row>
    <row r="45" spans="1:22" ht="12.75">
      <c r="A45" s="39" t="s">
        <v>20</v>
      </c>
      <c r="B45" s="40" t="s">
        <v>53</v>
      </c>
      <c r="C45" s="11" t="s">
        <v>52</v>
      </c>
      <c r="D45" s="16" t="s">
        <v>24</v>
      </c>
      <c r="E45" s="9">
        <v>95</v>
      </c>
      <c r="F45" s="36">
        <f>SUM(E45:E48)</f>
        <v>511</v>
      </c>
      <c r="G45" s="9">
        <v>113</v>
      </c>
      <c r="H45" s="36">
        <f>SUM(G45:G48)</f>
        <v>468</v>
      </c>
      <c r="I45" s="9">
        <v>97</v>
      </c>
      <c r="J45" s="36">
        <f>SUM(I45:I48)</f>
        <v>487</v>
      </c>
      <c r="K45" s="9">
        <v>119</v>
      </c>
      <c r="L45" s="36">
        <f>SUM(K45:K48)</f>
        <v>461</v>
      </c>
      <c r="M45" s="10">
        <f t="shared" si="0"/>
        <v>424</v>
      </c>
      <c r="N45" s="38">
        <f>SUM(F45,H45,J45,L45)</f>
        <v>1927</v>
      </c>
      <c r="O45" s="36">
        <f>AVERAGE(F45,H45,J45,L45)</f>
        <v>481.75</v>
      </c>
      <c r="P45" s="9"/>
      <c r="Q45" s="36">
        <f>SUM(P45:P48)</f>
        <v>0</v>
      </c>
      <c r="R45" s="9"/>
      <c r="S45" s="36">
        <f>SUM(R45:R48)</f>
        <v>0</v>
      </c>
      <c r="T45" s="9"/>
      <c r="U45" s="36">
        <f>SUM(T45:T48)</f>
        <v>0</v>
      </c>
      <c r="V45" s="37">
        <f>SUM(O45,Q45,S45,U45)</f>
        <v>481.75</v>
      </c>
    </row>
    <row r="46" spans="1:22" ht="12.75">
      <c r="A46" s="39"/>
      <c r="B46" s="40"/>
      <c r="C46" s="11" t="s">
        <v>51</v>
      </c>
      <c r="D46" s="16" t="s">
        <v>25</v>
      </c>
      <c r="E46" s="9">
        <v>137</v>
      </c>
      <c r="F46" s="36"/>
      <c r="G46" s="9">
        <v>107</v>
      </c>
      <c r="H46" s="36"/>
      <c r="I46" s="9">
        <v>117</v>
      </c>
      <c r="J46" s="36"/>
      <c r="K46" s="9">
        <v>105</v>
      </c>
      <c r="L46" s="36"/>
      <c r="M46" s="10">
        <f t="shared" si="0"/>
        <v>466</v>
      </c>
      <c r="N46" s="38"/>
      <c r="O46" s="36"/>
      <c r="P46" s="9"/>
      <c r="Q46" s="36"/>
      <c r="R46" s="9"/>
      <c r="S46" s="36"/>
      <c r="T46" s="9"/>
      <c r="U46" s="36"/>
      <c r="V46" s="37"/>
    </row>
    <row r="47" spans="1:22" ht="12.75">
      <c r="A47" s="39"/>
      <c r="B47" s="40"/>
      <c r="C47" s="11" t="s">
        <v>58</v>
      </c>
      <c r="D47" s="16" t="s">
        <v>24</v>
      </c>
      <c r="E47" s="9">
        <v>135</v>
      </c>
      <c r="F47" s="36"/>
      <c r="G47" s="9">
        <v>121</v>
      </c>
      <c r="H47" s="36"/>
      <c r="I47" s="9">
        <v>135</v>
      </c>
      <c r="J47" s="36"/>
      <c r="K47" s="9">
        <v>130</v>
      </c>
      <c r="L47" s="36"/>
      <c r="M47" s="10">
        <f t="shared" si="0"/>
        <v>521</v>
      </c>
      <c r="N47" s="38"/>
      <c r="O47" s="36"/>
      <c r="P47" s="9"/>
      <c r="Q47" s="36"/>
      <c r="R47" s="9"/>
      <c r="S47" s="36"/>
      <c r="T47" s="9"/>
      <c r="U47" s="36"/>
      <c r="V47" s="37"/>
    </row>
    <row r="48" spans="1:22" ht="12.75">
      <c r="A48" s="39"/>
      <c r="B48" s="40"/>
      <c r="C48" s="11" t="s">
        <v>50</v>
      </c>
      <c r="D48" s="16" t="s">
        <v>24</v>
      </c>
      <c r="E48" s="9">
        <v>144</v>
      </c>
      <c r="F48" s="36"/>
      <c r="G48" s="9">
        <v>127</v>
      </c>
      <c r="H48" s="36"/>
      <c r="I48" s="9">
        <v>138</v>
      </c>
      <c r="J48" s="36"/>
      <c r="K48" s="9">
        <v>107</v>
      </c>
      <c r="L48" s="36"/>
      <c r="M48" s="10">
        <f t="shared" si="0"/>
        <v>516</v>
      </c>
      <c r="N48" s="38"/>
      <c r="O48" s="36"/>
      <c r="P48" s="9"/>
      <c r="Q48" s="36"/>
      <c r="R48" s="9"/>
      <c r="S48" s="36"/>
      <c r="T48" s="9"/>
      <c r="U48" s="36"/>
      <c r="V48" s="37"/>
    </row>
    <row r="49" spans="1:22" ht="12.75">
      <c r="A49" s="39" t="s">
        <v>21</v>
      </c>
      <c r="B49" s="40" t="s">
        <v>33</v>
      </c>
      <c r="C49" s="11" t="s">
        <v>84</v>
      </c>
      <c r="D49" s="16" t="s">
        <v>24</v>
      </c>
      <c r="E49" s="9">
        <v>124</v>
      </c>
      <c r="F49" s="36">
        <f>SUM(E49:E52)</f>
        <v>674</v>
      </c>
      <c r="G49" s="9">
        <v>152</v>
      </c>
      <c r="H49" s="36">
        <f>SUM(G49:G52)</f>
        <v>661</v>
      </c>
      <c r="I49" s="9">
        <v>147</v>
      </c>
      <c r="J49" s="36">
        <f>SUM(I49:I52)</f>
        <v>655</v>
      </c>
      <c r="K49" s="9">
        <v>139</v>
      </c>
      <c r="L49" s="36">
        <f>SUM(K49:K52)</f>
        <v>598</v>
      </c>
      <c r="M49" s="10">
        <f t="shared" si="0"/>
        <v>562</v>
      </c>
      <c r="N49" s="38">
        <f>SUM(F49,H49,J49,L49)</f>
        <v>2588</v>
      </c>
      <c r="O49" s="36">
        <f>AVERAGE(F49,H49,J49,L49)</f>
        <v>647</v>
      </c>
      <c r="P49" s="9">
        <v>117</v>
      </c>
      <c r="Q49" s="36">
        <f>SUM(P49:P52)</f>
        <v>656</v>
      </c>
      <c r="R49" s="9">
        <v>133</v>
      </c>
      <c r="S49" s="36">
        <f>SUM(R49:R52)</f>
        <v>602</v>
      </c>
      <c r="T49" s="9">
        <v>151</v>
      </c>
      <c r="U49" s="36">
        <f>SUM(T49:T52)</f>
        <v>694</v>
      </c>
      <c r="V49" s="37">
        <f>SUM(O49,Q49,S49,U49)</f>
        <v>2599</v>
      </c>
    </row>
    <row r="50" spans="1:22" ht="12.75">
      <c r="A50" s="39"/>
      <c r="B50" s="40"/>
      <c r="C50" s="11" t="s">
        <v>85</v>
      </c>
      <c r="D50" s="16" t="s">
        <v>24</v>
      </c>
      <c r="E50" s="9">
        <v>190</v>
      </c>
      <c r="F50" s="36"/>
      <c r="G50" s="9">
        <v>187</v>
      </c>
      <c r="H50" s="36"/>
      <c r="I50" s="9">
        <v>176</v>
      </c>
      <c r="J50" s="36"/>
      <c r="K50" s="9">
        <v>153</v>
      </c>
      <c r="L50" s="36"/>
      <c r="M50" s="10">
        <f t="shared" si="0"/>
        <v>706</v>
      </c>
      <c r="N50" s="38"/>
      <c r="O50" s="36"/>
      <c r="P50" s="9">
        <v>150</v>
      </c>
      <c r="Q50" s="36"/>
      <c r="R50" s="9">
        <v>163</v>
      </c>
      <c r="S50" s="36"/>
      <c r="T50" s="9">
        <v>165</v>
      </c>
      <c r="U50" s="36"/>
      <c r="V50" s="37"/>
    </row>
    <row r="51" spans="1:22" ht="12.75">
      <c r="A51" s="39"/>
      <c r="B51" s="40"/>
      <c r="C51" s="11" t="s">
        <v>86</v>
      </c>
      <c r="D51" s="16" t="s">
        <v>25</v>
      </c>
      <c r="E51" s="9">
        <v>180</v>
      </c>
      <c r="F51" s="36"/>
      <c r="G51" s="9">
        <v>156</v>
      </c>
      <c r="H51" s="36"/>
      <c r="I51" s="9">
        <v>170</v>
      </c>
      <c r="J51" s="36"/>
      <c r="K51" s="9">
        <v>161</v>
      </c>
      <c r="L51" s="36"/>
      <c r="M51" s="10">
        <f t="shared" si="0"/>
        <v>667</v>
      </c>
      <c r="N51" s="38"/>
      <c r="O51" s="36"/>
      <c r="P51" s="9">
        <v>178</v>
      </c>
      <c r="Q51" s="36"/>
      <c r="R51" s="9">
        <v>137</v>
      </c>
      <c r="S51" s="36"/>
      <c r="T51" s="9">
        <v>165</v>
      </c>
      <c r="U51" s="36"/>
      <c r="V51" s="37"/>
    </row>
    <row r="52" spans="1:22" ht="12.75">
      <c r="A52" s="39"/>
      <c r="B52" s="40"/>
      <c r="C52" s="11" t="s">
        <v>87</v>
      </c>
      <c r="D52" s="16" t="s">
        <v>24</v>
      </c>
      <c r="E52" s="9">
        <v>180</v>
      </c>
      <c r="F52" s="36"/>
      <c r="G52" s="9">
        <v>166</v>
      </c>
      <c r="H52" s="36"/>
      <c r="I52" s="9">
        <v>162</v>
      </c>
      <c r="J52" s="36"/>
      <c r="K52" s="9">
        <v>145</v>
      </c>
      <c r="L52" s="36"/>
      <c r="M52" s="10">
        <f t="shared" si="0"/>
        <v>653</v>
      </c>
      <c r="N52" s="38"/>
      <c r="O52" s="36"/>
      <c r="P52" s="9">
        <v>211</v>
      </c>
      <c r="Q52" s="36"/>
      <c r="R52" s="9">
        <v>169</v>
      </c>
      <c r="S52" s="36"/>
      <c r="T52" s="9">
        <v>213</v>
      </c>
      <c r="U52" s="36"/>
      <c r="V52" s="37"/>
    </row>
  </sheetData>
  <mergeCells count="160">
    <mergeCell ref="O5:O8"/>
    <mergeCell ref="Q5:Q8"/>
    <mergeCell ref="B5:B8"/>
    <mergeCell ref="F5:F8"/>
    <mergeCell ref="H5:H8"/>
    <mergeCell ref="J5:J8"/>
    <mergeCell ref="V5:V8"/>
    <mergeCell ref="E4:F4"/>
    <mergeCell ref="G4:H4"/>
    <mergeCell ref="I4:J4"/>
    <mergeCell ref="K4:L4"/>
    <mergeCell ref="M4:N4"/>
    <mergeCell ref="P4:Q4"/>
    <mergeCell ref="R4:S4"/>
    <mergeCell ref="L5:L8"/>
    <mergeCell ref="N5:N8"/>
    <mergeCell ref="T4:U4"/>
    <mergeCell ref="A5:A8"/>
    <mergeCell ref="E3:N3"/>
    <mergeCell ref="O3:V3"/>
    <mergeCell ref="A3:A4"/>
    <mergeCell ref="B3:B4"/>
    <mergeCell ref="C3:C4"/>
    <mergeCell ref="D3:D4"/>
    <mergeCell ref="S5:S8"/>
    <mergeCell ref="U5:U8"/>
    <mergeCell ref="A9:A12"/>
    <mergeCell ref="B9:B12"/>
    <mergeCell ref="F9:F12"/>
    <mergeCell ref="H9:H12"/>
    <mergeCell ref="J9:J12"/>
    <mergeCell ref="L9:L12"/>
    <mergeCell ref="N9:N12"/>
    <mergeCell ref="O9:O12"/>
    <mergeCell ref="Q9:Q12"/>
    <mergeCell ref="S9:S12"/>
    <mergeCell ref="U9:U12"/>
    <mergeCell ref="V9:V12"/>
    <mergeCell ref="A13:A16"/>
    <mergeCell ref="B13:B16"/>
    <mergeCell ref="F13:F16"/>
    <mergeCell ref="H13:H16"/>
    <mergeCell ref="J13:J16"/>
    <mergeCell ref="L13:L16"/>
    <mergeCell ref="N13:N16"/>
    <mergeCell ref="O13:O16"/>
    <mergeCell ref="Q13:Q16"/>
    <mergeCell ref="S13:S16"/>
    <mergeCell ref="U13:U16"/>
    <mergeCell ref="V13:V16"/>
    <mergeCell ref="A17:A20"/>
    <mergeCell ref="B17:B20"/>
    <mergeCell ref="F17:F20"/>
    <mergeCell ref="H17:H20"/>
    <mergeCell ref="J17:J20"/>
    <mergeCell ref="L17:L20"/>
    <mergeCell ref="N17:N20"/>
    <mergeCell ref="O17:O20"/>
    <mergeCell ref="Q17:Q20"/>
    <mergeCell ref="S17:S20"/>
    <mergeCell ref="U17:U20"/>
    <mergeCell ref="V17:V20"/>
    <mergeCell ref="A21:A24"/>
    <mergeCell ref="B21:B24"/>
    <mergeCell ref="F21:F24"/>
    <mergeCell ref="H21:H24"/>
    <mergeCell ref="J21:J24"/>
    <mergeCell ref="L21:L24"/>
    <mergeCell ref="N21:N24"/>
    <mergeCell ref="O21:O24"/>
    <mergeCell ref="Q21:Q24"/>
    <mergeCell ref="S21:S24"/>
    <mergeCell ref="U21:U24"/>
    <mergeCell ref="V21:V24"/>
    <mergeCell ref="A25:A28"/>
    <mergeCell ref="B25:B28"/>
    <mergeCell ref="F25:F28"/>
    <mergeCell ref="H25:H28"/>
    <mergeCell ref="J25:J28"/>
    <mergeCell ref="L25:L28"/>
    <mergeCell ref="N25:N28"/>
    <mergeCell ref="O25:O28"/>
    <mergeCell ref="Q25:Q28"/>
    <mergeCell ref="S25:S28"/>
    <mergeCell ref="U25:U28"/>
    <mergeCell ref="V25:V28"/>
    <mergeCell ref="A29:A32"/>
    <mergeCell ref="B29:B32"/>
    <mergeCell ref="F29:F32"/>
    <mergeCell ref="H29:H32"/>
    <mergeCell ref="J29:J32"/>
    <mergeCell ref="L29:L32"/>
    <mergeCell ref="N29:N32"/>
    <mergeCell ref="O29:O32"/>
    <mergeCell ref="Q29:Q32"/>
    <mergeCell ref="S29:S32"/>
    <mergeCell ref="U29:U32"/>
    <mergeCell ref="V29:V32"/>
    <mergeCell ref="A33:A36"/>
    <mergeCell ref="B33:B36"/>
    <mergeCell ref="F33:F36"/>
    <mergeCell ref="H33:H36"/>
    <mergeCell ref="J33:J36"/>
    <mergeCell ref="L33:L36"/>
    <mergeCell ref="N33:N36"/>
    <mergeCell ref="O33:O36"/>
    <mergeCell ref="Q33:Q36"/>
    <mergeCell ref="S33:S36"/>
    <mergeCell ref="U33:U36"/>
    <mergeCell ref="V33:V36"/>
    <mergeCell ref="A37:A40"/>
    <mergeCell ref="B37:B40"/>
    <mergeCell ref="F37:F40"/>
    <mergeCell ref="H37:H40"/>
    <mergeCell ref="J37:J40"/>
    <mergeCell ref="L37:L40"/>
    <mergeCell ref="N37:N40"/>
    <mergeCell ref="O37:O40"/>
    <mergeCell ref="Q37:Q40"/>
    <mergeCell ref="S37:S40"/>
    <mergeCell ref="U37:U40"/>
    <mergeCell ref="V37:V40"/>
    <mergeCell ref="A41:A44"/>
    <mergeCell ref="B41:B44"/>
    <mergeCell ref="F41:F44"/>
    <mergeCell ref="H41:H44"/>
    <mergeCell ref="J41:J44"/>
    <mergeCell ref="L41:L44"/>
    <mergeCell ref="N41:N44"/>
    <mergeCell ref="O41:O44"/>
    <mergeCell ref="Q41:Q44"/>
    <mergeCell ref="S41:S44"/>
    <mergeCell ref="U41:U44"/>
    <mergeCell ref="V41:V44"/>
    <mergeCell ref="A45:A48"/>
    <mergeCell ref="B45:B48"/>
    <mergeCell ref="F45:F48"/>
    <mergeCell ref="H45:H48"/>
    <mergeCell ref="J45:J48"/>
    <mergeCell ref="L45:L48"/>
    <mergeCell ref="N45:N48"/>
    <mergeCell ref="O45:O48"/>
    <mergeCell ref="Q45:Q48"/>
    <mergeCell ref="S45:S48"/>
    <mergeCell ref="U45:U48"/>
    <mergeCell ref="V45:V48"/>
    <mergeCell ref="A49:A52"/>
    <mergeCell ref="B49:B52"/>
    <mergeCell ref="F49:F52"/>
    <mergeCell ref="H49:H52"/>
    <mergeCell ref="A1:V1"/>
    <mergeCell ref="A2:V2"/>
    <mergeCell ref="Q49:Q52"/>
    <mergeCell ref="S49:S52"/>
    <mergeCell ref="U49:U52"/>
    <mergeCell ref="V49:V52"/>
    <mergeCell ref="J49:J52"/>
    <mergeCell ref="L49:L52"/>
    <mergeCell ref="N49:N52"/>
    <mergeCell ref="O49:O5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D1">
      <selection activeCell="G23" sqref="G23"/>
    </sheetView>
  </sheetViews>
  <sheetFormatPr defaultColWidth="9.140625" defaultRowHeight="12.75"/>
  <cols>
    <col min="1" max="1" width="6.8515625" style="0" bestFit="1" customWidth="1"/>
    <col min="2" max="2" width="21.140625" style="0" bestFit="1" customWidth="1"/>
  </cols>
  <sheetData>
    <row r="1" spans="1:12" ht="20.25">
      <c r="A1" s="48" t="str">
        <f>pracovní!$A$1</f>
        <v>Mistrovství UNITOP ČR v bowlingu smíšených družstev 2006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>
      <c r="A2" s="35" t="str">
        <f>pracovní!$A$2</f>
        <v>Třemošná 5. října 2006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">
      <c r="A3" s="2"/>
      <c r="B3" s="2"/>
      <c r="C3" s="43" t="s">
        <v>6</v>
      </c>
      <c r="D3" s="43"/>
      <c r="E3" s="43"/>
      <c r="F3" s="43"/>
      <c r="G3" s="43"/>
      <c r="H3" s="43" t="s">
        <v>9</v>
      </c>
      <c r="I3" s="43"/>
      <c r="J3" s="43"/>
      <c r="K3" s="43"/>
      <c r="L3" s="43"/>
    </row>
    <row r="4" spans="1:12" ht="12.75">
      <c r="A4" s="3" t="s">
        <v>8</v>
      </c>
      <c r="B4" s="3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7</v>
      </c>
      <c r="H4" s="3" t="s">
        <v>2</v>
      </c>
      <c r="I4" s="3" t="s">
        <v>3</v>
      </c>
      <c r="J4" s="3" t="s">
        <v>4</v>
      </c>
      <c r="K4" s="3" t="s">
        <v>5</v>
      </c>
      <c r="L4" s="7" t="s">
        <v>7</v>
      </c>
    </row>
    <row r="5" spans="1:12" ht="12.75">
      <c r="A5" s="2" t="s">
        <v>10</v>
      </c>
      <c r="B5" s="12" t="str">
        <f>pracovní!$B$5</f>
        <v>PČR SZK "A"</v>
      </c>
      <c r="C5" s="4">
        <f>pracovní!$F$5</f>
        <v>699</v>
      </c>
      <c r="D5" s="4">
        <f>pracovní!$H$5</f>
        <v>761</v>
      </c>
      <c r="E5" s="4">
        <f>pracovní!$J$5</f>
        <v>651</v>
      </c>
      <c r="F5" s="4">
        <f>pracovní!$L$5</f>
        <v>666</v>
      </c>
      <c r="G5" s="6">
        <f>pracovní!$N$5</f>
        <v>2777</v>
      </c>
      <c r="H5" s="4">
        <f>pracovní!$O$5</f>
        <v>694.25</v>
      </c>
      <c r="I5" s="4">
        <f>pracovní!$Q$5</f>
        <v>715</v>
      </c>
      <c r="J5" s="4">
        <f>pracovní!$S$5</f>
        <v>664</v>
      </c>
      <c r="K5" s="4">
        <f>pracovní!$U$5</f>
        <v>690</v>
      </c>
      <c r="L5" s="8">
        <f aca="true" t="shared" si="0" ref="L5:L16">SUM(H5:K5)</f>
        <v>2763.25</v>
      </c>
    </row>
    <row r="6" spans="1:12" ht="12.75">
      <c r="A6" s="2" t="s">
        <v>11</v>
      </c>
      <c r="B6" s="12" t="str">
        <f>pracovní!$B$41</f>
        <v>Letecká služba</v>
      </c>
      <c r="C6" s="4">
        <f>pracovní!$F$41</f>
        <v>661</v>
      </c>
      <c r="D6" s="4">
        <f>pracovní!$H$41</f>
        <v>781</v>
      </c>
      <c r="E6" s="4">
        <f>pracovní!$J$41</f>
        <v>613</v>
      </c>
      <c r="F6" s="4">
        <f>pracovní!$L$41</f>
        <v>670</v>
      </c>
      <c r="G6" s="6">
        <f>pracovní!$N$41</f>
        <v>2725</v>
      </c>
      <c r="H6" s="4">
        <f>pracovní!$O$41</f>
        <v>681.25</v>
      </c>
      <c r="I6" s="4">
        <f>pracovní!$Q$41</f>
        <v>637</v>
      </c>
      <c r="J6" s="4">
        <f>pracovní!$S$41</f>
        <v>661</v>
      </c>
      <c r="K6" s="4">
        <f>pracovní!$U$41</f>
        <v>659</v>
      </c>
      <c r="L6" s="8">
        <f t="shared" si="0"/>
        <v>2638.25</v>
      </c>
    </row>
    <row r="7" spans="1:12" ht="12.75">
      <c r="A7" s="2" t="s">
        <v>12</v>
      </c>
      <c r="B7" s="12" t="str">
        <f>pracovní!$B$49</f>
        <v>SKP Turbo Ústí n.L. "B"</v>
      </c>
      <c r="C7" s="4">
        <f>pracovní!$F$49</f>
        <v>674</v>
      </c>
      <c r="D7" s="4">
        <f>pracovní!$H$49</f>
        <v>661</v>
      </c>
      <c r="E7" s="4">
        <f>pracovní!$J$49</f>
        <v>655</v>
      </c>
      <c r="F7" s="4">
        <f>pracovní!$L$49</f>
        <v>598</v>
      </c>
      <c r="G7" s="6">
        <f>pracovní!$N$49</f>
        <v>2588</v>
      </c>
      <c r="H7" s="4">
        <f>pracovní!$O$49</f>
        <v>647</v>
      </c>
      <c r="I7" s="4">
        <f>pracovní!$Q$49</f>
        <v>656</v>
      </c>
      <c r="J7" s="4">
        <f>pracovní!$S$49</f>
        <v>602</v>
      </c>
      <c r="K7" s="4">
        <f>pracovní!$U$49</f>
        <v>694</v>
      </c>
      <c r="L7" s="8">
        <f t="shared" si="0"/>
        <v>2599</v>
      </c>
    </row>
    <row r="8" spans="1:12" ht="12.75">
      <c r="A8" s="2" t="s">
        <v>13</v>
      </c>
      <c r="B8" s="12" t="str">
        <f>pracovní!$B$37</f>
        <v>SKPP Domažlice</v>
      </c>
      <c r="C8" s="4">
        <f>pracovní!$F$37</f>
        <v>607</v>
      </c>
      <c r="D8" s="4">
        <f>pracovní!$H$37</f>
        <v>582</v>
      </c>
      <c r="E8" s="4">
        <f>pracovní!$J$37</f>
        <v>573</v>
      </c>
      <c r="F8" s="4">
        <f>pracovní!$L$37</f>
        <v>586</v>
      </c>
      <c r="G8" s="6">
        <f>pracovní!$N$37</f>
        <v>2348</v>
      </c>
      <c r="H8" s="4">
        <f>pracovní!$O$37</f>
        <v>587</v>
      </c>
      <c r="I8" s="4">
        <f>pracovní!$Q$37</f>
        <v>683</v>
      </c>
      <c r="J8" s="4">
        <f>pracovní!$S$37</f>
        <v>661</v>
      </c>
      <c r="K8" s="4">
        <f>pracovní!$U$37</f>
        <v>662</v>
      </c>
      <c r="L8" s="8">
        <f t="shared" si="0"/>
        <v>2593</v>
      </c>
    </row>
    <row r="9" spans="1:12" ht="12.75">
      <c r="A9" s="2" t="s">
        <v>14</v>
      </c>
      <c r="B9" s="12" t="str">
        <f>pracovní!$B$13</f>
        <v>SKP Rapid Plzeň "A"</v>
      </c>
      <c r="C9" s="4">
        <f>pracovní!$F$13</f>
        <v>672</v>
      </c>
      <c r="D9" s="4">
        <f>pracovní!$H$13</f>
        <v>592</v>
      </c>
      <c r="E9" s="4">
        <f>pracovní!$J$13</f>
        <v>627</v>
      </c>
      <c r="F9" s="4">
        <f>pracovní!$L$13</f>
        <v>577</v>
      </c>
      <c r="G9" s="6">
        <f>pracovní!$N$13</f>
        <v>2468</v>
      </c>
      <c r="H9" s="4">
        <f>pracovní!$O$13</f>
        <v>617</v>
      </c>
      <c r="I9" s="4">
        <f>pracovní!$Q$13</f>
        <v>551</v>
      </c>
      <c r="J9" s="4">
        <f>pracovní!$S$13</f>
        <v>617</v>
      </c>
      <c r="K9" s="4">
        <f>pracovní!$U$13</f>
        <v>701</v>
      </c>
      <c r="L9" s="8">
        <f t="shared" si="0"/>
        <v>2486</v>
      </c>
    </row>
    <row r="10" spans="1:12" ht="12.75">
      <c r="A10" s="2" t="s">
        <v>15</v>
      </c>
      <c r="B10" s="12" t="str">
        <f>pracovní!$B$33</f>
        <v>ÚZČ</v>
      </c>
      <c r="C10" s="4">
        <f>pracovní!$F$33</f>
        <v>604</v>
      </c>
      <c r="D10" s="4">
        <f>pracovní!$H$33</f>
        <v>669</v>
      </c>
      <c r="E10" s="4">
        <f>pracovní!$J$33</f>
        <v>542</v>
      </c>
      <c r="F10" s="4">
        <f>pracovní!$L$33</f>
        <v>541</v>
      </c>
      <c r="G10" s="6">
        <f>pracovní!$N$33</f>
        <v>2356</v>
      </c>
      <c r="H10" s="4">
        <f>pracovní!$O$33</f>
        <v>589</v>
      </c>
      <c r="I10" s="4">
        <f>pracovní!$Q$33</f>
        <v>631</v>
      </c>
      <c r="J10" s="4">
        <f>pracovní!$S$33</f>
        <v>593</v>
      </c>
      <c r="K10" s="4">
        <f>pracovní!$U$33</f>
        <v>548</v>
      </c>
      <c r="L10" s="8">
        <f t="shared" si="0"/>
        <v>2361</v>
      </c>
    </row>
    <row r="11" spans="1:12" ht="12.75">
      <c r="A11" s="2" t="s">
        <v>16</v>
      </c>
      <c r="B11" s="12" t="str">
        <f>pracovní!$B$21</f>
        <v>PČR JČK</v>
      </c>
      <c r="C11" s="4">
        <f>pracovní!$F$21</f>
        <v>567</v>
      </c>
      <c r="D11" s="4">
        <f>pracovní!$H$21</f>
        <v>583</v>
      </c>
      <c r="E11" s="4">
        <f>pracovní!$J$21</f>
        <v>552</v>
      </c>
      <c r="F11" s="4">
        <f>pracovní!$L$21</f>
        <v>609</v>
      </c>
      <c r="G11" s="6">
        <f>pracovní!$N$21</f>
        <v>2311</v>
      </c>
      <c r="H11" s="4">
        <f>pracovní!$O$21</f>
        <v>577.75</v>
      </c>
      <c r="I11" s="4">
        <f>pracovní!$Q$21</f>
        <v>602</v>
      </c>
      <c r="J11" s="4">
        <f>pracovní!$S$21</f>
        <v>588</v>
      </c>
      <c r="K11" s="4">
        <f>pracovní!$U$21</f>
        <v>554</v>
      </c>
      <c r="L11" s="8">
        <f t="shared" si="0"/>
        <v>2321.75</v>
      </c>
    </row>
    <row r="12" spans="1:12" ht="12.75">
      <c r="A12" s="2" t="s">
        <v>17</v>
      </c>
      <c r="B12" s="12" t="str">
        <f>pracovní!$B$25</f>
        <v>SKP BC Písek</v>
      </c>
      <c r="C12" s="4">
        <f>pracovní!$F$25</f>
        <v>481</v>
      </c>
      <c r="D12" s="4">
        <f>pracovní!$H$25</f>
        <v>531</v>
      </c>
      <c r="E12" s="4">
        <f>pracovní!$J$25</f>
        <v>578</v>
      </c>
      <c r="F12" s="4">
        <f>pracovní!$L$25</f>
        <v>604</v>
      </c>
      <c r="G12" s="6">
        <f>pracovní!$N$25</f>
        <v>2194</v>
      </c>
      <c r="H12" s="4">
        <f>pracovní!$O$25</f>
        <v>548.5</v>
      </c>
      <c r="I12" s="4">
        <f>pracovní!$Q$25</f>
        <v>511</v>
      </c>
      <c r="J12" s="4">
        <f>pracovní!$S$25</f>
        <v>674</v>
      </c>
      <c r="K12" s="4">
        <f>pracovní!$U$25</f>
        <v>546</v>
      </c>
      <c r="L12" s="8">
        <f t="shared" si="0"/>
        <v>2279.5</v>
      </c>
    </row>
    <row r="13" spans="1:12" ht="12.75">
      <c r="A13" s="2" t="s">
        <v>18</v>
      </c>
      <c r="B13" s="12" t="str">
        <f>pracovní!$B$9</f>
        <v>PČR SZK "B"</v>
      </c>
      <c r="C13" s="4">
        <f>pracovní!$F$9</f>
        <v>542</v>
      </c>
      <c r="D13" s="4">
        <f>pracovní!$H$9</f>
        <v>485</v>
      </c>
      <c r="E13" s="4">
        <f>pracovní!$J$9</f>
        <v>496</v>
      </c>
      <c r="F13" s="4">
        <f>pracovní!$L$9</f>
        <v>518</v>
      </c>
      <c r="G13" s="6">
        <f>pracovní!$N$9</f>
        <v>2041</v>
      </c>
      <c r="H13" s="4">
        <f>pracovní!$O$9</f>
        <v>510.25</v>
      </c>
      <c r="I13" s="4">
        <f>pracovní!$Q$9</f>
        <v>428</v>
      </c>
      <c r="J13" s="4">
        <f>pracovní!$S$9</f>
        <v>571</v>
      </c>
      <c r="K13" s="4">
        <f>pracovní!$U$9</f>
        <v>582</v>
      </c>
      <c r="L13" s="8">
        <f t="shared" si="0"/>
        <v>2091.25</v>
      </c>
    </row>
    <row r="14" spans="1:12" ht="13.5" thickBot="1">
      <c r="A14" s="24" t="s">
        <v>19</v>
      </c>
      <c r="B14" s="25" t="str">
        <f>pracovní!$B$29</f>
        <v>SKP Turbo Ústí n.L. "A"</v>
      </c>
      <c r="C14" s="26">
        <f>pracovní!$F$29</f>
        <v>511</v>
      </c>
      <c r="D14" s="26">
        <f>pracovní!$H$29</f>
        <v>520</v>
      </c>
      <c r="E14" s="26">
        <f>pracovní!$J$29</f>
        <v>569</v>
      </c>
      <c r="F14" s="26">
        <f>pracovní!$L$29</f>
        <v>512</v>
      </c>
      <c r="G14" s="27">
        <f>pracovní!$N$29</f>
        <v>2112</v>
      </c>
      <c r="H14" s="26">
        <f>pracovní!$O$29</f>
        <v>528</v>
      </c>
      <c r="I14" s="26">
        <f>pracovní!$Q$29</f>
        <v>547</v>
      </c>
      <c r="J14" s="26">
        <f>pracovní!$S$29</f>
        <v>503</v>
      </c>
      <c r="K14" s="26">
        <f>pracovní!$U$29</f>
        <v>490</v>
      </c>
      <c r="L14" s="28">
        <f t="shared" si="0"/>
        <v>2068</v>
      </c>
    </row>
    <row r="15" spans="1:12" ht="12.75">
      <c r="A15" s="19" t="s">
        <v>20</v>
      </c>
      <c r="B15" s="20" t="str">
        <f>pracovní!$B$17</f>
        <v>SCPP</v>
      </c>
      <c r="C15" s="21">
        <f>pracovní!$F$17</f>
        <v>430</v>
      </c>
      <c r="D15" s="21">
        <f>pracovní!$H$17</f>
        <v>511</v>
      </c>
      <c r="E15" s="21">
        <f>pracovní!$J$17</f>
        <v>532</v>
      </c>
      <c r="F15" s="21">
        <f>pracovní!$L$17</f>
        <v>505</v>
      </c>
      <c r="G15" s="22">
        <f>pracovní!$N$17</f>
        <v>1978</v>
      </c>
      <c r="H15" s="21">
        <f>pracovní!$O$17</f>
        <v>494.5</v>
      </c>
      <c r="I15" s="21">
        <f>pracovní!$Q$17</f>
        <v>0</v>
      </c>
      <c r="J15" s="21">
        <f>pracovní!$S$17</f>
        <v>0</v>
      </c>
      <c r="K15" s="21">
        <f>pracovní!$U$17</f>
        <v>0</v>
      </c>
      <c r="L15" s="23">
        <f t="shared" si="0"/>
        <v>494.5</v>
      </c>
    </row>
    <row r="16" spans="1:12" ht="12.75">
      <c r="A16" s="2" t="s">
        <v>21</v>
      </c>
      <c r="B16" s="12" t="str">
        <f>pracovní!$B$45</f>
        <v>SKP Rapid Plzeň "B"</v>
      </c>
      <c r="C16" s="4">
        <f>pracovní!$F$45</f>
        <v>511</v>
      </c>
      <c r="D16" s="4">
        <f>pracovní!$H$45</f>
        <v>468</v>
      </c>
      <c r="E16" s="4">
        <f>pracovní!$J$45</f>
        <v>487</v>
      </c>
      <c r="F16" s="4">
        <f>pracovní!$L$45</f>
        <v>461</v>
      </c>
      <c r="G16" s="6">
        <f>pracovní!$N$45</f>
        <v>1927</v>
      </c>
      <c r="H16" s="4">
        <f>pracovní!$O$45</f>
        <v>481.75</v>
      </c>
      <c r="I16" s="4">
        <f>pracovní!$Q$45</f>
        <v>0</v>
      </c>
      <c r="J16" s="4">
        <f>pracovní!$S$45</f>
        <v>0</v>
      </c>
      <c r="K16" s="4">
        <f>pracovní!$U$45</f>
        <v>0</v>
      </c>
      <c r="L16" s="8">
        <f t="shared" si="0"/>
        <v>481.75</v>
      </c>
    </row>
    <row r="18" spans="1:12" ht="12.75">
      <c r="A18" s="47" t="s">
        <v>34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</sheetData>
  <mergeCells count="5">
    <mergeCell ref="A18:L18"/>
    <mergeCell ref="C3:G3"/>
    <mergeCell ref="H3:L3"/>
    <mergeCell ref="A1:L1"/>
    <mergeCell ref="A2:L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5"/>
  <sheetViews>
    <sheetView tabSelected="1" workbookViewId="0" topLeftCell="B1">
      <selection activeCell="M5" sqref="M5"/>
    </sheetView>
  </sheetViews>
  <sheetFormatPr defaultColWidth="9.140625" defaultRowHeight="12.75"/>
  <cols>
    <col min="2" max="2" width="16.8515625" style="0" bestFit="1" customWidth="1"/>
    <col min="3" max="3" width="2.57421875" style="0" bestFit="1" customWidth="1"/>
    <col min="12" max="12" width="10.28125" style="0" customWidth="1"/>
  </cols>
  <sheetData>
    <row r="2" spans="2:12" ht="20.25">
      <c r="B2" s="48" t="s">
        <v>35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12.75"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ht="12.75">
      <c r="B4" s="44" t="s">
        <v>1</v>
      </c>
      <c r="C4" s="44"/>
      <c r="D4" s="44" t="s">
        <v>6</v>
      </c>
      <c r="E4" s="44"/>
      <c r="F4" s="44"/>
      <c r="G4" s="44"/>
      <c r="H4" s="44" t="s">
        <v>9</v>
      </c>
      <c r="I4" s="44"/>
      <c r="J4" s="44"/>
      <c r="K4" s="49" t="s">
        <v>89</v>
      </c>
      <c r="L4" s="51" t="s">
        <v>90</v>
      </c>
    </row>
    <row r="5" spans="2:12" ht="39.75" customHeight="1">
      <c r="B5" s="44"/>
      <c r="C5" s="44"/>
      <c r="D5" s="13" t="s">
        <v>2</v>
      </c>
      <c r="E5" s="13" t="s">
        <v>3</v>
      </c>
      <c r="F5" s="13" t="s">
        <v>4</v>
      </c>
      <c r="G5" s="13" t="s">
        <v>5</v>
      </c>
      <c r="H5" s="13" t="s">
        <v>2</v>
      </c>
      <c r="I5" s="13" t="s">
        <v>3</v>
      </c>
      <c r="J5" s="13" t="s">
        <v>4</v>
      </c>
      <c r="K5" s="50"/>
      <c r="L5" s="52"/>
    </row>
    <row r="6" spans="2:12" ht="12.75">
      <c r="B6" s="12" t="str">
        <f>pracovní!C43</f>
        <v>Zimová Zdeňka</v>
      </c>
      <c r="C6" s="14" t="str">
        <f>pracovní!D43</f>
        <v>ž</v>
      </c>
      <c r="D6" s="2">
        <f>pracovní!E43</f>
        <v>198</v>
      </c>
      <c r="E6" s="4">
        <f>pracovní!G43</f>
        <v>199</v>
      </c>
      <c r="F6" s="4">
        <f>pracovní!I43</f>
        <v>157</v>
      </c>
      <c r="G6" s="4">
        <f>pracovní!K43</f>
        <v>161</v>
      </c>
      <c r="H6" s="4">
        <f>pracovní!P43</f>
        <v>152</v>
      </c>
      <c r="I6" s="4">
        <f>pracovní!R43</f>
        <v>193</v>
      </c>
      <c r="J6" s="4">
        <f>pracovní!T43</f>
        <v>156</v>
      </c>
      <c r="K6" s="15">
        <f aca="true" t="shared" si="0" ref="K6:K53">SUM(D6:G6)</f>
        <v>715</v>
      </c>
      <c r="L6" s="6">
        <f aca="true" t="shared" si="1" ref="L6:L15">AVERAGE(D6:J6)</f>
        <v>173.71428571428572</v>
      </c>
    </row>
    <row r="7" spans="2:12" ht="12.75">
      <c r="B7" s="12" t="str">
        <f>pracovní!C36</f>
        <v>Ebrová Olga</v>
      </c>
      <c r="C7" s="14" t="str">
        <f>pracovní!D36</f>
        <v>ž</v>
      </c>
      <c r="D7" s="2">
        <f>pracovní!E36</f>
        <v>168</v>
      </c>
      <c r="E7" s="18">
        <f>pracovní!G36</f>
        <v>205</v>
      </c>
      <c r="F7" s="4">
        <f>pracovní!I36</f>
        <v>184</v>
      </c>
      <c r="G7" s="4">
        <f>pracovní!K36</f>
        <v>143</v>
      </c>
      <c r="H7" s="18">
        <f>pracovní!P36</f>
        <v>205</v>
      </c>
      <c r="I7" s="4">
        <f>pracovní!R36</f>
        <v>160</v>
      </c>
      <c r="J7" s="4">
        <f>pracovní!T36</f>
        <v>157</v>
      </c>
      <c r="K7" s="15">
        <f t="shared" si="0"/>
        <v>700</v>
      </c>
      <c r="L7" s="6">
        <f t="shared" si="1"/>
        <v>174.57142857142858</v>
      </c>
    </row>
    <row r="8" spans="2:12" ht="12.75">
      <c r="B8" s="12" t="str">
        <f>pracovní!C6</f>
        <v>Nováková Milada</v>
      </c>
      <c r="C8" s="14" t="str">
        <f>pracovní!D6</f>
        <v>ž</v>
      </c>
      <c r="D8" s="2">
        <f>pracovní!E6</f>
        <v>180</v>
      </c>
      <c r="E8" s="4">
        <f>pracovní!G6</f>
        <v>168</v>
      </c>
      <c r="F8" s="4">
        <f>pracovní!I6</f>
        <v>158</v>
      </c>
      <c r="G8" s="4">
        <f>pracovní!K6</f>
        <v>177</v>
      </c>
      <c r="H8" s="4">
        <f>pracovní!P6</f>
        <v>169</v>
      </c>
      <c r="I8" s="4">
        <f>pracovní!R6</f>
        <v>160</v>
      </c>
      <c r="J8" s="4">
        <f>pracovní!T6</f>
        <v>186</v>
      </c>
      <c r="K8" s="15">
        <f t="shared" si="0"/>
        <v>683</v>
      </c>
      <c r="L8" s="6">
        <f t="shared" si="1"/>
        <v>171.14285714285714</v>
      </c>
    </row>
    <row r="9" spans="2:12" ht="12.75">
      <c r="B9" s="12" t="str">
        <f>pracovní!C51</f>
        <v>Šípková Dagmar</v>
      </c>
      <c r="C9" s="14" t="str">
        <f>pracovní!D51</f>
        <v>ž</v>
      </c>
      <c r="D9" s="2">
        <f>pracovní!E51</f>
        <v>180</v>
      </c>
      <c r="E9" s="4">
        <f>pracovní!G51</f>
        <v>156</v>
      </c>
      <c r="F9" s="4">
        <f>pracovní!I51</f>
        <v>170</v>
      </c>
      <c r="G9" s="4">
        <f>pracovní!K51</f>
        <v>161</v>
      </c>
      <c r="H9" s="4">
        <f>pracovní!P51</f>
        <v>178</v>
      </c>
      <c r="I9" s="4">
        <f>pracovní!R51</f>
        <v>137</v>
      </c>
      <c r="J9" s="4">
        <f>pracovní!T51</f>
        <v>165</v>
      </c>
      <c r="K9" s="15">
        <f t="shared" si="0"/>
        <v>667</v>
      </c>
      <c r="L9" s="6">
        <f t="shared" si="1"/>
        <v>163.85714285714286</v>
      </c>
    </row>
    <row r="10" spans="2:12" ht="12.75">
      <c r="B10" s="12" t="str">
        <f>pracovní!C14</f>
        <v>Nováková Michaela</v>
      </c>
      <c r="C10" s="14" t="str">
        <f>pracovní!D14</f>
        <v>ž</v>
      </c>
      <c r="D10" s="2">
        <f>pracovní!E14</f>
        <v>153</v>
      </c>
      <c r="E10" s="4">
        <f>pracovní!G14</f>
        <v>159</v>
      </c>
      <c r="F10" s="4">
        <f>pracovní!I14</f>
        <v>149</v>
      </c>
      <c r="G10" s="4">
        <f>pracovní!K14</f>
        <v>133</v>
      </c>
      <c r="H10" s="4">
        <f>pracovní!P14</f>
        <v>163</v>
      </c>
      <c r="I10" s="4">
        <f>pracovní!R14</f>
        <v>162</v>
      </c>
      <c r="J10" s="4">
        <f>pracovní!T14</f>
        <v>173</v>
      </c>
      <c r="K10" s="15">
        <f t="shared" si="0"/>
        <v>594</v>
      </c>
      <c r="L10" s="6">
        <f t="shared" si="1"/>
        <v>156</v>
      </c>
    </row>
    <row r="11" spans="2:12" ht="12.75">
      <c r="B11" s="12" t="str">
        <f>pracovní!C38</f>
        <v>Kotalová Eva</v>
      </c>
      <c r="C11" s="14" t="str">
        <f>pracovní!D38</f>
        <v>ž</v>
      </c>
      <c r="D11" s="2">
        <f>pracovní!E38</f>
        <v>148</v>
      </c>
      <c r="E11" s="4">
        <f>pracovní!G38</f>
        <v>123</v>
      </c>
      <c r="F11" s="4">
        <f>pracovní!I38</f>
        <v>139</v>
      </c>
      <c r="G11" s="4">
        <f>pracovní!K38</f>
        <v>146</v>
      </c>
      <c r="H11" s="4">
        <f>pracovní!P38</f>
        <v>141</v>
      </c>
      <c r="I11" s="4">
        <f>pracovní!R38</f>
        <v>183</v>
      </c>
      <c r="J11" s="4">
        <f>pracovní!T38</f>
        <v>146</v>
      </c>
      <c r="K11" s="15">
        <f t="shared" si="0"/>
        <v>556</v>
      </c>
      <c r="L11" s="6">
        <f t="shared" si="1"/>
        <v>146.57142857142858</v>
      </c>
    </row>
    <row r="12" spans="2:12" ht="12.75">
      <c r="B12" s="12" t="str">
        <f>pracovní!C7</f>
        <v>Perková Veronika</v>
      </c>
      <c r="C12" s="14" t="str">
        <f>pracovní!D7</f>
        <v>ž</v>
      </c>
      <c r="D12" s="2">
        <f>pracovní!E7</f>
        <v>143</v>
      </c>
      <c r="E12" s="4">
        <f>pracovní!G7</f>
        <v>127</v>
      </c>
      <c r="F12" s="4">
        <f>pracovní!I7</f>
        <v>149</v>
      </c>
      <c r="G12" s="4">
        <f>pracovní!K7</f>
        <v>116</v>
      </c>
      <c r="H12" s="4">
        <f>pracovní!P7</f>
        <v>157</v>
      </c>
      <c r="I12" s="4">
        <f>pracovní!R7</f>
        <v>164</v>
      </c>
      <c r="J12" s="4">
        <f>pracovní!T7</f>
        <v>144</v>
      </c>
      <c r="K12" s="15">
        <f t="shared" si="0"/>
        <v>535</v>
      </c>
      <c r="L12" s="6">
        <f t="shared" si="1"/>
        <v>142.85714285714286</v>
      </c>
    </row>
    <row r="13" spans="2:12" ht="12.75">
      <c r="B13" s="12" t="str">
        <f>pracovní!C29</f>
        <v>Nováková Blanka</v>
      </c>
      <c r="C13" s="14" t="str">
        <f>pracovní!D29</f>
        <v>ž</v>
      </c>
      <c r="D13" s="2">
        <f>pracovní!E29</f>
        <v>119</v>
      </c>
      <c r="E13" s="4">
        <f>pracovní!G29</f>
        <v>158</v>
      </c>
      <c r="F13" s="4">
        <f>pracovní!I29</f>
        <v>145</v>
      </c>
      <c r="G13" s="4">
        <f>pracovní!K29</f>
        <v>99</v>
      </c>
      <c r="H13" s="4">
        <f>pracovní!P29</f>
        <v>103</v>
      </c>
      <c r="I13" s="4">
        <f>pracovní!R29</f>
        <v>133</v>
      </c>
      <c r="J13" s="4">
        <f>pracovní!T29</f>
        <v>132</v>
      </c>
      <c r="K13" s="15">
        <f t="shared" si="0"/>
        <v>521</v>
      </c>
      <c r="L13" s="6">
        <f t="shared" si="1"/>
        <v>127</v>
      </c>
    </row>
    <row r="14" spans="2:12" ht="12.75">
      <c r="B14" s="12" t="str">
        <f>pracovní!C24</f>
        <v>Kocourková Marie</v>
      </c>
      <c r="C14" s="14" t="str">
        <f>pracovní!D24</f>
        <v>ž</v>
      </c>
      <c r="D14" s="2">
        <f>pracovní!E24</f>
        <v>113</v>
      </c>
      <c r="E14" s="4">
        <f>pracovní!G24</f>
        <v>118</v>
      </c>
      <c r="F14" s="4">
        <f>pracovní!I24</f>
        <v>129</v>
      </c>
      <c r="G14" s="4">
        <f>pracovní!K24</f>
        <v>140</v>
      </c>
      <c r="H14" s="4">
        <f>pracovní!P24</f>
        <v>141</v>
      </c>
      <c r="I14" s="4">
        <f>pracovní!R24</f>
        <v>123</v>
      </c>
      <c r="J14" s="4">
        <f>pracovní!T24</f>
        <v>138</v>
      </c>
      <c r="K14" s="15">
        <f t="shared" si="0"/>
        <v>500</v>
      </c>
      <c r="L14" s="6">
        <f t="shared" si="1"/>
        <v>128.85714285714286</v>
      </c>
    </row>
    <row r="15" spans="2:12" ht="12.75">
      <c r="B15" s="12" t="str">
        <f>pracovní!C27</f>
        <v>Kostohryzová Hana</v>
      </c>
      <c r="C15" s="14" t="str">
        <f>pracovní!D27</f>
        <v>ž</v>
      </c>
      <c r="D15" s="2">
        <f>pracovní!E27</f>
        <v>68</v>
      </c>
      <c r="E15" s="4">
        <f>pracovní!G27</f>
        <v>94</v>
      </c>
      <c r="F15" s="4">
        <f>pracovní!I27</f>
        <v>156</v>
      </c>
      <c r="G15" s="4">
        <f>pracovní!K27</f>
        <v>165</v>
      </c>
      <c r="H15" s="4">
        <f>pracovní!P27</f>
        <v>135</v>
      </c>
      <c r="I15" s="4">
        <f>pracovní!R27</f>
        <v>148</v>
      </c>
      <c r="J15" s="4">
        <f>pracovní!T27</f>
        <v>149</v>
      </c>
      <c r="K15" s="15">
        <f t="shared" si="0"/>
        <v>483</v>
      </c>
      <c r="L15" s="6">
        <f t="shared" si="1"/>
        <v>130.71428571428572</v>
      </c>
    </row>
    <row r="16" spans="2:12" ht="12.75">
      <c r="B16" s="12" t="str">
        <f>pracovní!C46</f>
        <v>Chejlavová Martina</v>
      </c>
      <c r="C16" s="14" t="str">
        <f>pracovní!D46</f>
        <v>ž</v>
      </c>
      <c r="D16" s="2">
        <f>pracovní!E46</f>
        <v>137</v>
      </c>
      <c r="E16" s="4">
        <f>pracovní!G46</f>
        <v>107</v>
      </c>
      <c r="F16" s="4">
        <f>pracovní!I46</f>
        <v>117</v>
      </c>
      <c r="G16" s="4">
        <f>pracovní!K46</f>
        <v>105</v>
      </c>
      <c r="H16" s="4">
        <f>pracovní!P46</f>
        <v>0</v>
      </c>
      <c r="I16" s="4">
        <f>pracovní!R46</f>
        <v>0</v>
      </c>
      <c r="J16" s="4">
        <f>pracovní!T46</f>
        <v>0</v>
      </c>
      <c r="K16" s="15">
        <f t="shared" si="0"/>
        <v>466</v>
      </c>
      <c r="L16" s="6">
        <f>AVERAGE(D16:G16)</f>
        <v>116.5</v>
      </c>
    </row>
    <row r="17" spans="2:12" ht="12.75">
      <c r="B17" s="12" t="str">
        <f>pracovní!C10</f>
        <v>Weberová Petra</v>
      </c>
      <c r="C17" s="14" t="str">
        <f>pracovní!D10</f>
        <v>ž</v>
      </c>
      <c r="D17" s="2">
        <f>pracovní!E10</f>
        <v>151</v>
      </c>
      <c r="E17" s="4">
        <f>pracovní!G10</f>
        <v>88</v>
      </c>
      <c r="F17" s="4">
        <f>pracovní!I10</f>
        <v>105</v>
      </c>
      <c r="G17" s="4">
        <f>pracovní!K10</f>
        <v>102</v>
      </c>
      <c r="H17" s="4">
        <f>pracovní!P10</f>
        <v>129</v>
      </c>
      <c r="I17" s="4">
        <f>pracovní!R10</f>
        <v>134</v>
      </c>
      <c r="J17" s="4">
        <f>pracovní!T10</f>
        <v>153</v>
      </c>
      <c r="K17" s="15">
        <f t="shared" si="0"/>
        <v>446</v>
      </c>
      <c r="L17" s="6">
        <f>AVERAGE(D17:J17)</f>
        <v>123.14285714285714</v>
      </c>
    </row>
    <row r="18" spans="2:12" ht="13.5" thickBot="1">
      <c r="B18" s="25" t="str">
        <f>pracovní!C19</f>
        <v>Hošková Marcela</v>
      </c>
      <c r="C18" s="32" t="str">
        <f>pracovní!D19</f>
        <v>ž</v>
      </c>
      <c r="D18" s="24">
        <f>pracovní!E19</f>
        <v>84</v>
      </c>
      <c r="E18" s="26">
        <f>pracovní!G19</f>
        <v>106</v>
      </c>
      <c r="F18" s="26">
        <f>pracovní!I19</f>
        <v>116</v>
      </c>
      <c r="G18" s="26">
        <f>pracovní!K19</f>
        <v>109</v>
      </c>
      <c r="H18" s="26">
        <f>pracovní!P19</f>
        <v>0</v>
      </c>
      <c r="I18" s="26">
        <f>pracovní!R19</f>
        <v>0</v>
      </c>
      <c r="J18" s="26">
        <f>pracovní!T19</f>
        <v>0</v>
      </c>
      <c r="K18" s="33">
        <f t="shared" si="0"/>
        <v>415</v>
      </c>
      <c r="L18" s="27">
        <f>AVERAGE(D18:G18)</f>
        <v>103.75</v>
      </c>
    </row>
    <row r="19" spans="2:12" ht="12.75">
      <c r="B19" s="20" t="str">
        <f>pracovní!C8</f>
        <v>Harbáček Petr</v>
      </c>
      <c r="C19" s="29" t="str">
        <f>pracovní!D8</f>
        <v>m</v>
      </c>
      <c r="D19" s="19">
        <f>pracovní!E8</f>
        <v>192</v>
      </c>
      <c r="E19" s="30">
        <f>pracovní!G8</f>
        <v>223</v>
      </c>
      <c r="F19" s="21">
        <f>pracovní!I8</f>
        <v>186</v>
      </c>
      <c r="G19" s="21">
        <f>pracovní!K8</f>
        <v>184</v>
      </c>
      <c r="H19" s="30">
        <f>pracovní!P8</f>
        <v>218</v>
      </c>
      <c r="I19" s="21">
        <f>pracovní!R8</f>
        <v>179</v>
      </c>
      <c r="J19" s="21">
        <f>pracovní!T8</f>
        <v>189</v>
      </c>
      <c r="K19" s="31">
        <f t="shared" si="0"/>
        <v>785</v>
      </c>
      <c r="L19" s="22">
        <f aca="true" t="shared" si="2" ref="L19:L31">AVERAGE(D19:J19)</f>
        <v>195.85714285714286</v>
      </c>
    </row>
    <row r="20" spans="2:12" ht="12.75">
      <c r="B20" s="12" t="str">
        <f>pracovní!C5</f>
        <v>Weber Zdeněk</v>
      </c>
      <c r="C20" s="14" t="str">
        <f>pracovní!D5</f>
        <v>m</v>
      </c>
      <c r="D20" s="2">
        <f>pracovní!E5</f>
        <v>184</v>
      </c>
      <c r="E20" s="18">
        <f>pracovní!G5</f>
        <v>243</v>
      </c>
      <c r="F20" s="4">
        <f>pracovní!I5</f>
        <v>158</v>
      </c>
      <c r="G20" s="4">
        <f>pracovní!K5</f>
        <v>189</v>
      </c>
      <c r="H20" s="4">
        <f>pracovní!P5</f>
        <v>171</v>
      </c>
      <c r="I20" s="4">
        <f>pracovní!R5</f>
        <v>161</v>
      </c>
      <c r="J20" s="4">
        <f>pracovní!T5</f>
        <v>171</v>
      </c>
      <c r="K20" s="15">
        <f t="shared" si="0"/>
        <v>774</v>
      </c>
      <c r="L20" s="6">
        <f t="shared" si="2"/>
        <v>182.42857142857142</v>
      </c>
    </row>
    <row r="21" spans="2:12" ht="12.75">
      <c r="B21" s="12" t="str">
        <f>pracovní!C16</f>
        <v>Novák Robert</v>
      </c>
      <c r="C21" s="14" t="str">
        <f>pracovní!D16</f>
        <v>m</v>
      </c>
      <c r="D21" s="17">
        <f>pracovní!E16</f>
        <v>216</v>
      </c>
      <c r="E21" s="4">
        <f>pracovní!G16</f>
        <v>138</v>
      </c>
      <c r="F21" s="4">
        <f>pracovní!I16</f>
        <v>191</v>
      </c>
      <c r="G21" s="4">
        <f>pracovní!K16</f>
        <v>170</v>
      </c>
      <c r="H21" s="4">
        <f>pracovní!P16</f>
        <v>151</v>
      </c>
      <c r="I21" s="4">
        <f>pracovní!R16</f>
        <v>170</v>
      </c>
      <c r="J21" s="4">
        <f>pracovní!T16</f>
        <v>186</v>
      </c>
      <c r="K21" s="15">
        <f t="shared" si="0"/>
        <v>715</v>
      </c>
      <c r="L21" s="6">
        <f t="shared" si="2"/>
        <v>174.57142857142858</v>
      </c>
    </row>
    <row r="22" spans="2:12" ht="12.75">
      <c r="B22" s="12" t="str">
        <f>pracovní!C50</f>
        <v>Strachoň Josef</v>
      </c>
      <c r="C22" s="14" t="str">
        <f>pracovní!D50</f>
        <v>m</v>
      </c>
      <c r="D22" s="2">
        <f>pracovní!E50</f>
        <v>190</v>
      </c>
      <c r="E22" s="4">
        <f>pracovní!G50</f>
        <v>187</v>
      </c>
      <c r="F22" s="4">
        <f>pracovní!I50</f>
        <v>176</v>
      </c>
      <c r="G22" s="4">
        <f>pracovní!K50</f>
        <v>153</v>
      </c>
      <c r="H22" s="4">
        <f>pracovní!P50</f>
        <v>150</v>
      </c>
      <c r="I22" s="4">
        <f>pracovní!R50</f>
        <v>163</v>
      </c>
      <c r="J22" s="4">
        <f>pracovní!T50</f>
        <v>165</v>
      </c>
      <c r="K22" s="15">
        <f t="shared" si="0"/>
        <v>706</v>
      </c>
      <c r="L22" s="6">
        <f t="shared" si="2"/>
        <v>169.14285714285714</v>
      </c>
    </row>
    <row r="23" spans="2:12" ht="12.75">
      <c r="B23" s="12" t="str">
        <f>pracovní!C44</f>
        <v>Balcar Zdeněk</v>
      </c>
      <c r="C23" s="14" t="str">
        <f>pracovní!D44</f>
        <v>m</v>
      </c>
      <c r="D23" s="2">
        <f>pracovní!E44</f>
        <v>169</v>
      </c>
      <c r="E23" s="18">
        <f>pracovní!G44</f>
        <v>224</v>
      </c>
      <c r="F23" s="4">
        <f>pracovní!I44</f>
        <v>144</v>
      </c>
      <c r="G23" s="4">
        <f>pracovní!K44</f>
        <v>161</v>
      </c>
      <c r="H23" s="4">
        <f>pracovní!P44</f>
        <v>183</v>
      </c>
      <c r="I23" s="4">
        <f>pracovní!R44</f>
        <v>133</v>
      </c>
      <c r="J23" s="4">
        <f>pracovní!T44</f>
        <v>160</v>
      </c>
      <c r="K23" s="15">
        <f t="shared" si="0"/>
        <v>698</v>
      </c>
      <c r="L23" s="6">
        <f t="shared" si="2"/>
        <v>167.71428571428572</v>
      </c>
    </row>
    <row r="24" spans="2:12" ht="12.75">
      <c r="B24" s="12" t="str">
        <f>pracovní!C28</f>
        <v>Kostohryz Josef</v>
      </c>
      <c r="C24" s="14" t="str">
        <f>pracovní!D28</f>
        <v>m</v>
      </c>
      <c r="D24" s="2">
        <f>pracovní!E28</f>
        <v>173</v>
      </c>
      <c r="E24" s="4">
        <f>pracovní!G28</f>
        <v>153</v>
      </c>
      <c r="F24" s="4">
        <f>pracovní!I28</f>
        <v>171</v>
      </c>
      <c r="G24" s="4">
        <f>pracovní!K28</f>
        <v>177</v>
      </c>
      <c r="H24" s="4">
        <f>pracovní!P28</f>
        <v>123</v>
      </c>
      <c r="I24" s="18">
        <f>pracovní!R28</f>
        <v>210</v>
      </c>
      <c r="J24" s="4">
        <f>pracovní!T28</f>
        <v>131</v>
      </c>
      <c r="K24" s="15">
        <f t="shared" si="0"/>
        <v>674</v>
      </c>
      <c r="L24" s="6">
        <f t="shared" si="2"/>
        <v>162.57142857142858</v>
      </c>
    </row>
    <row r="25" spans="2:12" ht="12.75">
      <c r="B25" s="12" t="str">
        <f>pracovní!C41</f>
        <v>Ksandr František</v>
      </c>
      <c r="C25" s="14" t="str">
        <f>pracovní!D41</f>
        <v>m</v>
      </c>
      <c r="D25" s="2">
        <f>pracovní!E41</f>
        <v>166</v>
      </c>
      <c r="E25" s="4">
        <f>pracovní!G41</f>
        <v>170</v>
      </c>
      <c r="F25" s="4">
        <f>pracovní!I41</f>
        <v>159</v>
      </c>
      <c r="G25" s="4">
        <f>pracovní!K41</f>
        <v>172</v>
      </c>
      <c r="H25" s="4">
        <f>pracovní!P41</f>
        <v>138</v>
      </c>
      <c r="I25" s="4">
        <f>pracovní!R41</f>
        <v>133</v>
      </c>
      <c r="J25" s="4">
        <f>pracovní!T41</f>
        <v>201</v>
      </c>
      <c r="K25" s="15">
        <f t="shared" si="0"/>
        <v>667</v>
      </c>
      <c r="L25" s="6">
        <f t="shared" si="2"/>
        <v>162.71428571428572</v>
      </c>
    </row>
    <row r="26" spans="2:12" ht="12.75">
      <c r="B26" s="12" t="str">
        <f>pracovní!C52</f>
        <v>Zelený Miroslav</v>
      </c>
      <c r="C26" s="14" t="str">
        <f>pracovní!D52</f>
        <v>m</v>
      </c>
      <c r="D26" s="2">
        <f>pracovní!E52</f>
        <v>180</v>
      </c>
      <c r="E26" s="4">
        <f>pracovní!G52</f>
        <v>166</v>
      </c>
      <c r="F26" s="4">
        <f>pracovní!I52</f>
        <v>162</v>
      </c>
      <c r="G26" s="4">
        <f>pracovní!K52</f>
        <v>145</v>
      </c>
      <c r="H26" s="18">
        <f>pracovní!P52</f>
        <v>211</v>
      </c>
      <c r="I26" s="4">
        <f>pracovní!R52</f>
        <v>169</v>
      </c>
      <c r="J26" s="18">
        <f>pracovní!T52</f>
        <v>213</v>
      </c>
      <c r="K26" s="15">
        <f t="shared" si="0"/>
        <v>653</v>
      </c>
      <c r="L26" s="6">
        <f t="shared" si="2"/>
        <v>178</v>
      </c>
    </row>
    <row r="27" spans="2:12" ht="12.75">
      <c r="B27" s="12" t="str">
        <f>pracovní!C22</f>
        <v>Šmíd Michal</v>
      </c>
      <c r="C27" s="14" t="str">
        <f>pracovní!D22</f>
        <v>m</v>
      </c>
      <c r="D27" s="2">
        <f>pracovní!E22</f>
        <v>153</v>
      </c>
      <c r="E27" s="4">
        <f>pracovní!G22</f>
        <v>178</v>
      </c>
      <c r="F27" s="4">
        <f>pracovní!I22</f>
        <v>139</v>
      </c>
      <c r="G27" s="4">
        <f>pracovní!K22</f>
        <v>181</v>
      </c>
      <c r="H27" s="4">
        <f>pracovní!P22</f>
        <v>140</v>
      </c>
      <c r="I27" s="4">
        <f>pracovní!R22</f>
        <v>153</v>
      </c>
      <c r="J27" s="4">
        <f>pracovní!T22</f>
        <v>136</v>
      </c>
      <c r="K27" s="15">
        <f t="shared" si="0"/>
        <v>651</v>
      </c>
      <c r="L27" s="6">
        <f t="shared" si="2"/>
        <v>154.28571428571428</v>
      </c>
    </row>
    <row r="28" spans="2:12" ht="12.75">
      <c r="B28" s="12" t="str">
        <f>pracovní!C42</f>
        <v>Pixa Václav</v>
      </c>
      <c r="C28" s="14" t="str">
        <f>pracovní!D42</f>
        <v>m</v>
      </c>
      <c r="D28" s="2">
        <f>pracovní!E42</f>
        <v>128</v>
      </c>
      <c r="E28" s="4">
        <f>pracovní!G42</f>
        <v>188</v>
      </c>
      <c r="F28" s="4">
        <f>pracovní!I42</f>
        <v>153</v>
      </c>
      <c r="G28" s="4">
        <f>pracovní!K42</f>
        <v>176</v>
      </c>
      <c r="H28" s="4">
        <f>pracovní!P42</f>
        <v>164</v>
      </c>
      <c r="I28" s="18">
        <f>pracovní!R42</f>
        <v>202</v>
      </c>
      <c r="J28" s="4">
        <f>pracovní!T42</f>
        <v>142</v>
      </c>
      <c r="K28" s="15">
        <f t="shared" si="0"/>
        <v>645</v>
      </c>
      <c r="L28" s="6">
        <f t="shared" si="2"/>
        <v>164.71428571428572</v>
      </c>
    </row>
    <row r="29" spans="2:12" ht="12.75">
      <c r="B29" s="12" t="str">
        <f>pracovní!C33</f>
        <v>Vesecký Martin</v>
      </c>
      <c r="C29" s="14" t="str">
        <f>pracovní!D33</f>
        <v>m</v>
      </c>
      <c r="D29" s="2">
        <f>pracovní!E33</f>
        <v>176</v>
      </c>
      <c r="E29" s="4">
        <f>pracovní!G33</f>
        <v>186</v>
      </c>
      <c r="F29" s="4">
        <f>pracovní!I33</f>
        <v>127</v>
      </c>
      <c r="G29" s="4">
        <f>pracovní!K33</f>
        <v>151</v>
      </c>
      <c r="H29" s="4">
        <f>pracovní!P33</f>
        <v>137</v>
      </c>
      <c r="I29" s="4">
        <f>pracovní!R33</f>
        <v>159</v>
      </c>
      <c r="J29" s="4">
        <f>pracovní!T33</f>
        <v>152</v>
      </c>
      <c r="K29" s="15">
        <f t="shared" si="0"/>
        <v>640</v>
      </c>
      <c r="L29" s="6">
        <f t="shared" si="2"/>
        <v>155.42857142857142</v>
      </c>
    </row>
    <row r="30" spans="2:12" ht="12.75">
      <c r="B30" s="12" t="str">
        <f>pracovní!C37</f>
        <v>Kotal Josef</v>
      </c>
      <c r="C30" s="14" t="str">
        <f>pracovní!D37</f>
        <v>m</v>
      </c>
      <c r="D30" s="2">
        <f>pracovní!E37</f>
        <v>164</v>
      </c>
      <c r="E30" s="4">
        <f>pracovní!G37</f>
        <v>145</v>
      </c>
      <c r="F30" s="4">
        <f>pracovní!I37</f>
        <v>181</v>
      </c>
      <c r="G30" s="4">
        <f>pracovní!K37</f>
        <v>146</v>
      </c>
      <c r="H30" s="18">
        <f>pracovní!P37</f>
        <v>210</v>
      </c>
      <c r="I30" s="4">
        <f>pracovní!R37</f>
        <v>177</v>
      </c>
      <c r="J30" s="4">
        <f>pracovní!T37</f>
        <v>187</v>
      </c>
      <c r="K30" s="15">
        <f t="shared" si="0"/>
        <v>636</v>
      </c>
      <c r="L30" s="6">
        <f t="shared" si="2"/>
        <v>172.85714285714286</v>
      </c>
    </row>
    <row r="31" spans="2:12" ht="12.75">
      <c r="B31" s="12" t="str">
        <f>pracovní!C40</f>
        <v>Rygl Vladimír</v>
      </c>
      <c r="C31" s="14" t="str">
        <f>pracovní!D40</f>
        <v>m</v>
      </c>
      <c r="D31" s="2">
        <f>pracovní!E40</f>
        <v>157</v>
      </c>
      <c r="E31" s="4">
        <f>pracovní!G40</f>
        <v>168</v>
      </c>
      <c r="F31" s="4">
        <f>pracovní!I40</f>
        <v>126</v>
      </c>
      <c r="G31" s="4">
        <f>pracovní!K40</f>
        <v>185</v>
      </c>
      <c r="H31" s="4">
        <f>pracovní!P40</f>
        <v>149</v>
      </c>
      <c r="I31" s="4">
        <f>pracovní!R40</f>
        <v>158</v>
      </c>
      <c r="J31" s="4">
        <f>pracovní!T40</f>
        <v>173</v>
      </c>
      <c r="K31" s="15">
        <f t="shared" si="0"/>
        <v>636</v>
      </c>
      <c r="L31" s="6">
        <f t="shared" si="2"/>
        <v>159.42857142857142</v>
      </c>
    </row>
    <row r="32" spans="2:12" ht="12.75">
      <c r="B32" s="12" t="str">
        <f>pracovní!C20</f>
        <v>Bečka Jiří</v>
      </c>
      <c r="C32" s="14" t="str">
        <f>pracovní!D20</f>
        <v>m</v>
      </c>
      <c r="D32" s="2">
        <f>pracovní!E20</f>
        <v>145</v>
      </c>
      <c r="E32" s="4">
        <f>pracovní!G20</f>
        <v>164</v>
      </c>
      <c r="F32" s="4">
        <f>pracovní!I20</f>
        <v>177</v>
      </c>
      <c r="G32" s="4">
        <f>pracovní!K20</f>
        <v>143</v>
      </c>
      <c r="H32" s="4">
        <f>pracovní!P20</f>
        <v>0</v>
      </c>
      <c r="I32" s="4">
        <f>pracovní!R20</f>
        <v>0</v>
      </c>
      <c r="J32" s="4">
        <f>pracovní!T20</f>
        <v>0</v>
      </c>
      <c r="K32" s="15">
        <f t="shared" si="0"/>
        <v>629</v>
      </c>
      <c r="L32" s="6">
        <f>AVERAGE(D32:G32)</f>
        <v>157.25</v>
      </c>
    </row>
    <row r="33" spans="2:12" ht="12.75">
      <c r="B33" s="12" t="str">
        <f>pracovní!C26</f>
        <v>Klouda Bedřich</v>
      </c>
      <c r="C33" s="14" t="str">
        <f>pracovní!D26</f>
        <v>m</v>
      </c>
      <c r="D33" s="2">
        <f>pracovní!E26</f>
        <v>145</v>
      </c>
      <c r="E33" s="4">
        <f>pracovní!G26</f>
        <v>176</v>
      </c>
      <c r="F33" s="4">
        <f>pracovní!I26</f>
        <v>142</v>
      </c>
      <c r="G33" s="4">
        <f>pracovní!K26</f>
        <v>159</v>
      </c>
      <c r="H33" s="4">
        <f>pracovní!P26</f>
        <v>148</v>
      </c>
      <c r="I33" s="4">
        <f>pracovní!R26</f>
        <v>183</v>
      </c>
      <c r="J33" s="4">
        <f>pracovní!T26</f>
        <v>149</v>
      </c>
      <c r="K33" s="15">
        <f t="shared" si="0"/>
        <v>622</v>
      </c>
      <c r="L33" s="6">
        <f aca="true" t="shared" si="3" ref="L33:L43">AVERAGE(D33:J33)</f>
        <v>157.42857142857142</v>
      </c>
    </row>
    <row r="34" spans="2:12" ht="12.75">
      <c r="B34" s="12" t="str">
        <f>pracovní!C21</f>
        <v>Kocourek Petr</v>
      </c>
      <c r="C34" s="14" t="str">
        <f>pracovní!D21</f>
        <v>m</v>
      </c>
      <c r="D34" s="2">
        <f>pracovní!E21</f>
        <v>158</v>
      </c>
      <c r="E34" s="4">
        <f>pracovní!G21</f>
        <v>168</v>
      </c>
      <c r="F34" s="4">
        <f>pracovní!I21</f>
        <v>160</v>
      </c>
      <c r="G34" s="4">
        <f>pracovní!K21</f>
        <v>135</v>
      </c>
      <c r="H34" s="4">
        <f>pracovní!P21</f>
        <v>160</v>
      </c>
      <c r="I34" s="4">
        <f>pracovní!R21</f>
        <v>159</v>
      </c>
      <c r="J34" s="4">
        <f>pracovní!T21</f>
        <v>135</v>
      </c>
      <c r="K34" s="15">
        <f t="shared" si="0"/>
        <v>621</v>
      </c>
      <c r="L34" s="6">
        <f t="shared" si="3"/>
        <v>153.57142857142858</v>
      </c>
    </row>
    <row r="35" spans="2:12" ht="12.75">
      <c r="B35" s="12" t="str">
        <f>pracovní!C13</f>
        <v>Červenka Václav</v>
      </c>
      <c r="C35" s="14" t="str">
        <f>pracovní!D13</f>
        <v>m</v>
      </c>
      <c r="D35" s="2">
        <f>pracovní!E13</f>
        <v>145</v>
      </c>
      <c r="E35" s="4">
        <f>pracovní!G13</f>
        <v>158</v>
      </c>
      <c r="F35" s="4">
        <f>pracovní!I13</f>
        <v>137</v>
      </c>
      <c r="G35" s="4">
        <f>pracovní!K13</f>
        <v>142</v>
      </c>
      <c r="H35" s="4">
        <f>pracovní!P13</f>
        <v>117</v>
      </c>
      <c r="I35" s="4">
        <f>pracovní!R13</f>
        <v>147</v>
      </c>
      <c r="J35" s="4">
        <f>pracovní!T13</f>
        <v>151</v>
      </c>
      <c r="K35" s="15">
        <f t="shared" si="0"/>
        <v>582</v>
      </c>
      <c r="L35" s="6">
        <f t="shared" si="3"/>
        <v>142.42857142857142</v>
      </c>
    </row>
    <row r="36" spans="2:12" ht="12.75">
      <c r="B36" s="12" t="str">
        <f>pracovní!C15</f>
        <v>Chejlava Michal</v>
      </c>
      <c r="C36" s="14" t="str">
        <f>pracovní!D15</f>
        <v>m</v>
      </c>
      <c r="D36" s="2">
        <f>pracovní!E15</f>
        <v>158</v>
      </c>
      <c r="E36" s="4">
        <f>pracovní!G15</f>
        <v>137</v>
      </c>
      <c r="F36" s="4">
        <f>pracovní!I15</f>
        <v>150</v>
      </c>
      <c r="G36" s="4">
        <f>pracovní!K15</f>
        <v>132</v>
      </c>
      <c r="H36" s="4">
        <f>pracovní!P15</f>
        <v>120</v>
      </c>
      <c r="I36" s="4">
        <f>pracovní!R15</f>
        <v>138</v>
      </c>
      <c r="J36" s="4">
        <f>pracovní!T15</f>
        <v>191</v>
      </c>
      <c r="K36" s="15">
        <f t="shared" si="0"/>
        <v>577</v>
      </c>
      <c r="L36" s="6">
        <f t="shared" si="3"/>
        <v>146.57142857142858</v>
      </c>
    </row>
    <row r="37" spans="2:12" ht="12.75">
      <c r="B37" s="12" t="str">
        <f>pracovní!C9</f>
        <v>Tyr Radek</v>
      </c>
      <c r="C37" s="14" t="str">
        <f>pracovní!D9</f>
        <v>m</v>
      </c>
      <c r="D37" s="2">
        <f>pracovní!E9</f>
        <v>136</v>
      </c>
      <c r="E37" s="4">
        <f>pracovní!G9</f>
        <v>144</v>
      </c>
      <c r="F37" s="4">
        <f>pracovní!I9</f>
        <v>150</v>
      </c>
      <c r="G37" s="4">
        <f>pracovní!K9</f>
        <v>137</v>
      </c>
      <c r="H37" s="4">
        <f>pracovní!P9</f>
        <v>118</v>
      </c>
      <c r="I37" s="4">
        <f>pracovní!R9</f>
        <v>161</v>
      </c>
      <c r="J37" s="4">
        <f>pracovní!T9</f>
        <v>162</v>
      </c>
      <c r="K37" s="15">
        <f t="shared" si="0"/>
        <v>567</v>
      </c>
      <c r="L37" s="6">
        <f t="shared" si="3"/>
        <v>144</v>
      </c>
    </row>
    <row r="38" spans="2:12" ht="12.75">
      <c r="B38" s="12" t="str">
        <f>pracovní!C49</f>
        <v>Pavlíček Rudolf</v>
      </c>
      <c r="C38" s="14" t="str">
        <f>pracovní!D49</f>
        <v>m</v>
      </c>
      <c r="D38" s="2">
        <f>pracovní!E49</f>
        <v>124</v>
      </c>
      <c r="E38" s="4">
        <f>pracovní!G49</f>
        <v>152</v>
      </c>
      <c r="F38" s="4">
        <f>pracovní!I49</f>
        <v>147</v>
      </c>
      <c r="G38" s="4">
        <f>pracovní!K49</f>
        <v>139</v>
      </c>
      <c r="H38" s="4">
        <f>pracovní!P49</f>
        <v>117</v>
      </c>
      <c r="I38" s="4">
        <f>pracovní!R49</f>
        <v>133</v>
      </c>
      <c r="J38" s="4">
        <f>pracovní!T49</f>
        <v>151</v>
      </c>
      <c r="K38" s="15">
        <f t="shared" si="0"/>
        <v>562</v>
      </c>
      <c r="L38" s="6">
        <f t="shared" si="3"/>
        <v>137.57142857142858</v>
      </c>
    </row>
    <row r="39" spans="2:12" ht="12.75">
      <c r="B39" s="12" t="str">
        <f>pracovní!C30</f>
        <v>Fabian Miroslav</v>
      </c>
      <c r="C39" s="14" t="str">
        <f>pracovní!D30</f>
        <v>m</v>
      </c>
      <c r="D39" s="2">
        <f>pracovní!E30</f>
        <v>121</v>
      </c>
      <c r="E39" s="4">
        <f>pracovní!G30</f>
        <v>143</v>
      </c>
      <c r="F39" s="4">
        <f>pracovní!I30</f>
        <v>146</v>
      </c>
      <c r="G39" s="4">
        <f>pracovní!K30</f>
        <v>150</v>
      </c>
      <c r="H39" s="4">
        <f>pracovní!P30</f>
        <v>159</v>
      </c>
      <c r="I39" s="4">
        <f>pracovní!R30</f>
        <v>119</v>
      </c>
      <c r="J39" s="4">
        <f>pracovní!T30</f>
        <v>119</v>
      </c>
      <c r="K39" s="15">
        <f t="shared" si="0"/>
        <v>560</v>
      </c>
      <c r="L39" s="6">
        <f t="shared" si="3"/>
        <v>136.71428571428572</v>
      </c>
    </row>
    <row r="40" spans="2:12" ht="12.75">
      <c r="B40" s="12" t="str">
        <f>pracovní!C35</f>
        <v>Zíka Marian</v>
      </c>
      <c r="C40" s="14" t="str">
        <f>pracovní!D35</f>
        <v>m</v>
      </c>
      <c r="D40" s="2">
        <f>pracovní!E35</f>
        <v>135</v>
      </c>
      <c r="E40" s="4">
        <f>pracovní!G35</f>
        <v>155</v>
      </c>
      <c r="F40" s="4">
        <f>pracovní!I35</f>
        <v>126</v>
      </c>
      <c r="G40" s="4">
        <f>pracovní!K35</f>
        <v>129</v>
      </c>
      <c r="H40" s="4">
        <f>pracovní!P35</f>
        <v>178</v>
      </c>
      <c r="I40" s="4">
        <f>pracovní!R35</f>
        <v>138</v>
      </c>
      <c r="J40" s="4">
        <f>pracovní!T35</f>
        <v>114</v>
      </c>
      <c r="K40" s="15">
        <f t="shared" si="0"/>
        <v>545</v>
      </c>
      <c r="L40" s="6">
        <f t="shared" si="3"/>
        <v>139.28571428571428</v>
      </c>
    </row>
    <row r="41" spans="2:12" ht="12.75">
      <c r="B41" s="12" t="str">
        <f>pracovní!C23</f>
        <v>Put Pavel</v>
      </c>
      <c r="C41" s="14" t="str">
        <f>pracovní!D23</f>
        <v>m</v>
      </c>
      <c r="D41" s="2">
        <f>pracovní!E23</f>
        <v>143</v>
      </c>
      <c r="E41" s="4">
        <f>pracovní!G23</f>
        <v>119</v>
      </c>
      <c r="F41" s="4">
        <f>pracovní!I23</f>
        <v>124</v>
      </c>
      <c r="G41" s="4">
        <f>pracovní!K23</f>
        <v>153</v>
      </c>
      <c r="H41" s="4">
        <f>pracovní!P23</f>
        <v>161</v>
      </c>
      <c r="I41" s="4">
        <f>pracovní!R23</f>
        <v>153</v>
      </c>
      <c r="J41" s="4">
        <f>pracovní!T23</f>
        <v>145</v>
      </c>
      <c r="K41" s="15">
        <f t="shared" si="0"/>
        <v>539</v>
      </c>
      <c r="L41" s="6">
        <f t="shared" si="3"/>
        <v>142.57142857142858</v>
      </c>
    </row>
    <row r="42" spans="2:12" ht="12.75">
      <c r="B42" s="12" t="str">
        <f>pracovní!C32</f>
        <v>Duda Lubomír</v>
      </c>
      <c r="C42" s="14" t="str">
        <f>pracovní!D32</f>
        <v>m</v>
      </c>
      <c r="D42" s="2">
        <f>pracovní!E32</f>
        <v>130</v>
      </c>
      <c r="E42" s="4">
        <f>pracovní!G32</f>
        <v>107</v>
      </c>
      <c r="F42" s="4">
        <f>pracovní!I32</f>
        <v>141</v>
      </c>
      <c r="G42" s="4">
        <f>pracovní!K32</f>
        <v>150</v>
      </c>
      <c r="H42" s="4">
        <f>pracovní!P32</f>
        <v>173</v>
      </c>
      <c r="I42" s="4">
        <f>pracovní!R32</f>
        <v>123</v>
      </c>
      <c r="J42" s="4">
        <f>pracovní!T32</f>
        <v>124</v>
      </c>
      <c r="K42" s="15">
        <f t="shared" si="0"/>
        <v>528</v>
      </c>
      <c r="L42" s="6">
        <f t="shared" si="3"/>
        <v>135.42857142857142</v>
      </c>
    </row>
    <row r="43" spans="2:12" ht="12.75">
      <c r="B43" s="12" t="str">
        <f>pracovní!C11</f>
        <v>Kabzan Ján</v>
      </c>
      <c r="C43" s="14" t="str">
        <f>pracovní!D11</f>
        <v>m</v>
      </c>
      <c r="D43" s="2">
        <f>pracovní!E11</f>
        <v>107</v>
      </c>
      <c r="E43" s="4">
        <f>pracovní!G11</f>
        <v>163</v>
      </c>
      <c r="F43" s="4">
        <f>pracovní!I11</f>
        <v>116</v>
      </c>
      <c r="G43" s="4">
        <f>pracovní!K11</f>
        <v>141</v>
      </c>
      <c r="H43" s="4">
        <f>pracovní!P11</f>
        <v>80</v>
      </c>
      <c r="I43" s="4">
        <f>pracovní!R11</f>
        <v>125</v>
      </c>
      <c r="J43" s="4">
        <f>pracovní!T11</f>
        <v>119</v>
      </c>
      <c r="K43" s="15">
        <f t="shared" si="0"/>
        <v>527</v>
      </c>
      <c r="L43" s="6">
        <f t="shared" si="3"/>
        <v>121.57142857142857</v>
      </c>
    </row>
    <row r="44" spans="2:12" ht="12.75">
      <c r="B44" s="12" t="str">
        <f>pracovní!C18</f>
        <v>Vlach Miroslav</v>
      </c>
      <c r="C44" s="14" t="str">
        <f>pracovní!D18</f>
        <v>m</v>
      </c>
      <c r="D44" s="2">
        <f>pracovní!E18</f>
        <v>128</v>
      </c>
      <c r="E44" s="4">
        <f>pracovní!G18</f>
        <v>134</v>
      </c>
      <c r="F44" s="4">
        <f>pracovní!I18</f>
        <v>136</v>
      </c>
      <c r="G44" s="4">
        <f>pracovní!K18</f>
        <v>124</v>
      </c>
      <c r="H44" s="4">
        <f>pracovní!P18</f>
        <v>0</v>
      </c>
      <c r="I44" s="4">
        <f>pracovní!R18</f>
        <v>0</v>
      </c>
      <c r="J44" s="4">
        <f>pracovní!T18</f>
        <v>0</v>
      </c>
      <c r="K44" s="15">
        <f t="shared" si="0"/>
        <v>522</v>
      </c>
      <c r="L44" s="6">
        <f>AVERAGE(D44:G44)</f>
        <v>130.5</v>
      </c>
    </row>
    <row r="45" spans="2:12" ht="12.75">
      <c r="B45" s="12" t="str">
        <f>pracovní!C47</f>
        <v>Baloun Radek</v>
      </c>
      <c r="C45" s="14" t="str">
        <f>pracovní!D47</f>
        <v>m</v>
      </c>
      <c r="D45" s="2">
        <f>pracovní!E47</f>
        <v>135</v>
      </c>
      <c r="E45" s="4">
        <f>pracovní!G47</f>
        <v>121</v>
      </c>
      <c r="F45" s="4">
        <f>pracovní!I47</f>
        <v>135</v>
      </c>
      <c r="G45" s="4">
        <f>pracovní!K47</f>
        <v>130</v>
      </c>
      <c r="H45" s="4">
        <f>pracovní!P47</f>
        <v>0</v>
      </c>
      <c r="I45" s="4">
        <f>pracovní!R47</f>
        <v>0</v>
      </c>
      <c r="J45" s="4">
        <f>pracovní!T47</f>
        <v>0</v>
      </c>
      <c r="K45" s="15">
        <f t="shared" si="0"/>
        <v>521</v>
      </c>
      <c r="L45" s="6">
        <f>AVERAGE(D45:G45)</f>
        <v>130.25</v>
      </c>
    </row>
    <row r="46" spans="2:12" ht="12.75">
      <c r="B46" s="12" t="str">
        <f>pracovní!C39</f>
        <v>Kuneš Zdeněk</v>
      </c>
      <c r="C46" s="14" t="str">
        <f>pracovní!D39</f>
        <v>m</v>
      </c>
      <c r="D46" s="2">
        <f>pracovní!E39</f>
        <v>138</v>
      </c>
      <c r="E46" s="4">
        <f>pracovní!G39</f>
        <v>146</v>
      </c>
      <c r="F46" s="4">
        <f>pracovní!I39</f>
        <v>127</v>
      </c>
      <c r="G46" s="4">
        <f>pracovní!K39</f>
        <v>109</v>
      </c>
      <c r="H46" s="4">
        <f>pracovní!P39</f>
        <v>183</v>
      </c>
      <c r="I46" s="4">
        <f>pracovní!R39</f>
        <v>143</v>
      </c>
      <c r="J46" s="4">
        <f>pracovní!T39</f>
        <v>156</v>
      </c>
      <c r="K46" s="15">
        <f t="shared" si="0"/>
        <v>520</v>
      </c>
      <c r="L46" s="6">
        <f>AVERAGE(D46:J46)</f>
        <v>143.14285714285714</v>
      </c>
    </row>
    <row r="47" spans="2:12" ht="12.75">
      <c r="B47" s="12" t="str">
        <f>pracovní!C48</f>
        <v>Hlaváč Josef</v>
      </c>
      <c r="C47" s="14" t="str">
        <f>pracovní!D48</f>
        <v>m</v>
      </c>
      <c r="D47" s="2">
        <f>pracovní!E48</f>
        <v>144</v>
      </c>
      <c r="E47" s="4">
        <f>pracovní!G48</f>
        <v>127</v>
      </c>
      <c r="F47" s="4">
        <f>pracovní!I48</f>
        <v>138</v>
      </c>
      <c r="G47" s="4">
        <f>pracovní!K48</f>
        <v>107</v>
      </c>
      <c r="H47" s="4">
        <f>pracovní!P48</f>
        <v>0</v>
      </c>
      <c r="I47" s="4">
        <f>pracovní!R48</f>
        <v>0</v>
      </c>
      <c r="J47" s="4">
        <f>pracovní!T48</f>
        <v>0</v>
      </c>
      <c r="K47" s="15">
        <f t="shared" si="0"/>
        <v>516</v>
      </c>
      <c r="L47" s="6">
        <f>AVERAGE(D47:G47)</f>
        <v>129</v>
      </c>
    </row>
    <row r="48" spans="2:12" ht="12.75">
      <c r="B48" s="12" t="str">
        <f>pracovní!C31</f>
        <v>Brožek Jaroslav</v>
      </c>
      <c r="C48" s="14" t="str">
        <f>pracovní!D31</f>
        <v>m</v>
      </c>
      <c r="D48" s="2">
        <f>pracovní!E31</f>
        <v>141</v>
      </c>
      <c r="E48" s="4">
        <f>pracovní!G31</f>
        <v>112</v>
      </c>
      <c r="F48" s="4">
        <f>pracovní!I31</f>
        <v>137</v>
      </c>
      <c r="G48" s="4">
        <f>pracovní!K31</f>
        <v>113</v>
      </c>
      <c r="H48" s="4">
        <f>pracovní!P31</f>
        <v>112</v>
      </c>
      <c r="I48" s="4">
        <f>pracovní!R31</f>
        <v>128</v>
      </c>
      <c r="J48" s="4">
        <f>pracovní!T31</f>
        <v>115</v>
      </c>
      <c r="K48" s="15">
        <f t="shared" si="0"/>
        <v>503</v>
      </c>
      <c r="L48" s="6">
        <f>AVERAGE(D48:J48)</f>
        <v>122.57142857142857</v>
      </c>
    </row>
    <row r="49" spans="2:12" ht="12.75">
      <c r="B49" s="12" t="str">
        <f>pracovní!C12</f>
        <v>Herda Jiří</v>
      </c>
      <c r="C49" s="14" t="str">
        <f>pracovní!D12</f>
        <v>m</v>
      </c>
      <c r="D49" s="2">
        <f>pracovní!E12</f>
        <v>148</v>
      </c>
      <c r="E49" s="4">
        <f>pracovní!G12</f>
        <v>90</v>
      </c>
      <c r="F49" s="4">
        <f>pracovní!I12</f>
        <v>125</v>
      </c>
      <c r="G49" s="4">
        <f>pracovní!K12</f>
        <v>138</v>
      </c>
      <c r="H49" s="4">
        <f>pracovní!P12</f>
        <v>101</v>
      </c>
      <c r="I49" s="4">
        <f>pracovní!R12</f>
        <v>151</v>
      </c>
      <c r="J49" s="4">
        <f>pracovní!T12</f>
        <v>148</v>
      </c>
      <c r="K49" s="15">
        <f t="shared" si="0"/>
        <v>501</v>
      </c>
      <c r="L49" s="6">
        <f>AVERAGE(D49:J49)</f>
        <v>128.71428571428572</v>
      </c>
    </row>
    <row r="50" spans="2:12" ht="12.75">
      <c r="B50" s="12" t="str">
        <f>pracovní!C34</f>
        <v>Vacek Jan</v>
      </c>
      <c r="C50" s="14" t="str">
        <f>pracovní!D34</f>
        <v>m</v>
      </c>
      <c r="D50" s="2">
        <f>pracovní!E34</f>
        <v>125</v>
      </c>
      <c r="E50" s="4">
        <f>pracovní!G34</f>
        <v>123</v>
      </c>
      <c r="F50" s="4">
        <f>pracovní!I34</f>
        <v>105</v>
      </c>
      <c r="G50" s="4">
        <f>pracovní!K34</f>
        <v>118</v>
      </c>
      <c r="H50" s="4">
        <f>pracovní!P34</f>
        <v>111</v>
      </c>
      <c r="I50" s="4">
        <f>pracovní!R34</f>
        <v>136</v>
      </c>
      <c r="J50" s="4">
        <f>pracovní!T34</f>
        <v>125</v>
      </c>
      <c r="K50" s="15">
        <f t="shared" si="0"/>
        <v>471</v>
      </c>
      <c r="L50" s="6">
        <f>AVERAGE(D50:J50)</f>
        <v>120.42857142857143</v>
      </c>
    </row>
    <row r="51" spans="2:12" ht="12.75">
      <c r="B51" s="12" t="str">
        <f>pracovní!C45</f>
        <v>Rybáček Tomáš</v>
      </c>
      <c r="C51" s="14" t="str">
        <f>pracovní!D45</f>
        <v>m</v>
      </c>
      <c r="D51" s="2">
        <f>pracovní!E45</f>
        <v>95</v>
      </c>
      <c r="E51" s="4">
        <f>pracovní!G45</f>
        <v>113</v>
      </c>
      <c r="F51" s="4">
        <f>pracovní!I45</f>
        <v>97</v>
      </c>
      <c r="G51" s="4">
        <f>pracovní!K45</f>
        <v>119</v>
      </c>
      <c r="H51" s="4">
        <f>pracovní!P45</f>
        <v>0</v>
      </c>
      <c r="I51" s="4">
        <f>pracovní!R45</f>
        <v>0</v>
      </c>
      <c r="J51" s="4">
        <f>pracovní!T45</f>
        <v>0</v>
      </c>
      <c r="K51" s="15">
        <f t="shared" si="0"/>
        <v>424</v>
      </c>
      <c r="L51" s="6">
        <f>AVERAGE(D51:G51)</f>
        <v>106</v>
      </c>
    </row>
    <row r="52" spans="2:12" ht="12.75">
      <c r="B52" s="12" t="str">
        <f>pracovní!C25</f>
        <v>Brtko Marián</v>
      </c>
      <c r="C52" s="14" t="str">
        <f>pracovní!D25</f>
        <v>m</v>
      </c>
      <c r="D52" s="2">
        <f>pracovní!E25</f>
        <v>95</v>
      </c>
      <c r="E52" s="4">
        <f>pracovní!G25</f>
        <v>108</v>
      </c>
      <c r="F52" s="4">
        <f>pracovní!I25</f>
        <v>109</v>
      </c>
      <c r="G52" s="4">
        <f>pracovní!K25</f>
        <v>103</v>
      </c>
      <c r="H52" s="4">
        <f>pracovní!P25</f>
        <v>105</v>
      </c>
      <c r="I52" s="4">
        <f>pracovní!R25</f>
        <v>133</v>
      </c>
      <c r="J52" s="4">
        <f>pracovní!T25</f>
        <v>117</v>
      </c>
      <c r="K52" s="15">
        <f t="shared" si="0"/>
        <v>415</v>
      </c>
      <c r="L52" s="6">
        <f>AVERAGE(D52:J52)</f>
        <v>110</v>
      </c>
    </row>
    <row r="53" spans="2:12" ht="12.75">
      <c r="B53" s="12" t="str">
        <f>pracovní!C17</f>
        <v>Hošek Josef</v>
      </c>
      <c r="C53" s="14" t="str">
        <f>pracovní!D17</f>
        <v>m</v>
      </c>
      <c r="D53" s="2">
        <f>pracovní!E17</f>
        <v>73</v>
      </c>
      <c r="E53" s="4">
        <f>pracovní!G17</f>
        <v>107</v>
      </c>
      <c r="F53" s="4">
        <f>pracovní!I17</f>
        <v>103</v>
      </c>
      <c r="G53" s="4">
        <f>pracovní!K17</f>
        <v>129</v>
      </c>
      <c r="H53" s="4">
        <f>pracovní!P17</f>
        <v>0</v>
      </c>
      <c r="I53" s="4">
        <f>pracovní!R17</f>
        <v>0</v>
      </c>
      <c r="J53" s="4">
        <f>pracovní!T17</f>
        <v>0</v>
      </c>
      <c r="K53" s="15">
        <f t="shared" si="0"/>
        <v>412</v>
      </c>
      <c r="L53" s="6">
        <f>AVERAGE(D53:G53)</f>
        <v>103</v>
      </c>
    </row>
    <row r="55" spans="2:12" ht="12.75">
      <c r="B55" s="53" t="s">
        <v>88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</row>
  </sheetData>
  <mergeCells count="9">
    <mergeCell ref="B55:L55"/>
    <mergeCell ref="B4:B5"/>
    <mergeCell ref="C4:C5"/>
    <mergeCell ref="B3:L3"/>
    <mergeCell ref="B2:L2"/>
    <mergeCell ref="D4:G4"/>
    <mergeCell ref="H4:J4"/>
    <mergeCell ref="K4:K5"/>
    <mergeCell ref="L4:L5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</cp:lastModifiedBy>
  <dcterms:created xsi:type="dcterms:W3CDTF">2006-09-24T18:51:53Z</dcterms:created>
  <dcterms:modified xsi:type="dcterms:W3CDTF">2006-10-24T08:15:47Z</dcterms:modified>
  <cp:category/>
  <cp:version/>
  <cp:contentType/>
  <cp:contentStatus/>
</cp:coreProperties>
</file>